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401" windowWidth="15480" windowHeight="12900" activeTab="0"/>
  </bookViews>
  <sheets>
    <sheet name="Metryka" sheetId="1" r:id="rId1"/>
    <sheet name="Rundy" sheetId="2" r:id="rId2"/>
    <sheet name="Wyniki" sheetId="3" r:id="rId3"/>
    <sheet name="Zapisy" sheetId="4" r:id="rId4"/>
    <sheet name="Analiza" sheetId="5" r:id="rId5"/>
  </sheets>
  <definedNames>
    <definedName name="_xlnm.Print_Area" localSheetId="4">'Analiza'!$B$1:$AI$82</definedName>
    <definedName name="_xlnm.Print_Area" localSheetId="2">'Wyniki'!$A$2:$Z$25</definedName>
    <definedName name="_xlnm.Print_Area" localSheetId="3">'Zapisy'!$B$2:$AF$46</definedName>
  </definedNames>
  <calcPr fullCalcOnLoad="1"/>
</workbook>
</file>

<file path=xl/sharedStrings.xml><?xml version="1.0" encoding="utf-8"?>
<sst xmlns="http://schemas.openxmlformats.org/spreadsheetml/2006/main" count="234" uniqueCount="75">
  <si>
    <t>NS</t>
  </si>
  <si>
    <t>WE</t>
  </si>
  <si>
    <t>Suma</t>
  </si>
  <si>
    <t>P a r a</t>
  </si>
  <si>
    <t>Miejsce</t>
  </si>
  <si>
    <t>Wyniki Turnieju Brydżowego</t>
  </si>
  <si>
    <t>Uczestnicy:</t>
  </si>
  <si>
    <t>Max</t>
  </si>
  <si>
    <t>PT</t>
  </si>
  <si>
    <t>1 WE</t>
  </si>
  <si>
    <t xml:space="preserve">T u r a </t>
  </si>
  <si>
    <t>Kontrakt</t>
  </si>
  <si>
    <t>Lew</t>
  </si>
  <si>
    <t>S t ó ł  /  L i n i a</t>
  </si>
  <si>
    <t>1 NS</t>
  </si>
  <si>
    <t>2 NS</t>
  </si>
  <si>
    <t>3 NS</t>
  </si>
  <si>
    <t>2 WE</t>
  </si>
  <si>
    <t>3WE</t>
  </si>
  <si>
    <t>Janusz &amp; Zbyszek</t>
  </si>
  <si>
    <t>Irek &amp; Tomek</t>
  </si>
  <si>
    <t>Piotr &amp; Robert</t>
  </si>
  <si>
    <t>Janusz &amp; Ryszard</t>
  </si>
  <si>
    <t>Andrzej &amp; Czarek</t>
  </si>
  <si>
    <t>Janusz &amp; Krzysztof</t>
  </si>
  <si>
    <t>ª</t>
  </si>
  <si>
    <t>©</t>
  </si>
  <si>
    <t>§</t>
  </si>
  <si>
    <t>¨</t>
  </si>
  <si>
    <t>Gra</t>
  </si>
  <si>
    <t>Nr</t>
  </si>
  <si>
    <t>Stowarzyszenie Miłośników Aktywnej Rekreacji</t>
  </si>
  <si>
    <t>Organizacja:</t>
  </si>
  <si>
    <t>Sędziowanie:</t>
  </si>
  <si>
    <t>po partii</t>
  </si>
  <si>
    <t>Komplet 1</t>
  </si>
  <si>
    <t>Komplet 2</t>
  </si>
  <si>
    <t>Komplet 3</t>
  </si>
  <si>
    <t>Komplet 4</t>
  </si>
  <si>
    <t>Komplet 5</t>
  </si>
  <si>
    <t>Komplet 6</t>
  </si>
  <si>
    <t>Komplet 7</t>
  </si>
  <si>
    <t>ZESTAWIENIE WYNIKÓW</t>
  </si>
  <si>
    <t xml:space="preserve">S  M  A  R </t>
  </si>
  <si>
    <t>Rodzaj turnieju:</t>
  </si>
  <si>
    <t>pary - patton</t>
  </si>
  <si>
    <t>PKL:</t>
  </si>
  <si>
    <t>PID</t>
  </si>
  <si>
    <t>WK</t>
  </si>
  <si>
    <t>+/-</t>
  </si>
  <si>
    <t>Długofalowa:</t>
  </si>
  <si>
    <t>Wynik:</t>
  </si>
  <si>
    <t>M-ce:</t>
  </si>
  <si>
    <t>Saldo</t>
  </si>
  <si>
    <t>Razem</t>
  </si>
  <si>
    <t>Okręg</t>
  </si>
  <si>
    <t>Suma WK/wkt</t>
  </si>
  <si>
    <t>Imię i Nazwisko</t>
  </si>
  <si>
    <t>%</t>
  </si>
  <si>
    <t>Runda 1</t>
  </si>
  <si>
    <t>Stolik</t>
  </si>
  <si>
    <t>kpl.</t>
  </si>
  <si>
    <t>Runda 2</t>
  </si>
  <si>
    <t>Runda 3</t>
  </si>
  <si>
    <t>Runda 4</t>
  </si>
  <si>
    <t>Runda 5</t>
  </si>
  <si>
    <t>Runda 6</t>
  </si>
  <si>
    <t>Runda 7</t>
  </si>
  <si>
    <t>Wynik</t>
  </si>
  <si>
    <t>Kolejność po rundzie</t>
  </si>
  <si>
    <t>M-ce</t>
  </si>
  <si>
    <t>Para</t>
  </si>
  <si>
    <t>vacat</t>
  </si>
  <si>
    <t>pauza</t>
  </si>
  <si>
    <t>xxx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</si>
</sst>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mmm/yyyy"/>
    <numFmt numFmtId="172" formatCode="&quot; &quot;;&quot; &quot;;&quot; &quot;"/>
    <numFmt numFmtId="173" formatCode=";;&quot; &quot;"/>
    <numFmt numFmtId="174" formatCode=";;"/>
    <numFmt numFmtId="175" formatCode="#;#;#"/>
    <numFmt numFmtId="176" formatCode="#;#;&quot; &quot;"/>
  </numFmts>
  <fonts count="4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u val="single"/>
      <sz val="2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39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8"/>
      <name val="Arial CE"/>
      <family val="2"/>
    </font>
    <font>
      <sz val="22"/>
      <name val="Symbol"/>
      <family val="1"/>
    </font>
    <font>
      <sz val="22"/>
      <color indexed="10"/>
      <name val="Symbol"/>
      <family val="1"/>
    </font>
    <font>
      <b/>
      <sz val="24"/>
      <name val="Arial CE"/>
      <family val="2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sz val="24"/>
      <name val="Symbol"/>
      <family val="1"/>
    </font>
    <font>
      <sz val="24"/>
      <color indexed="10"/>
      <name val="Symbol"/>
      <family val="1"/>
    </font>
    <font>
      <b/>
      <sz val="20"/>
      <name val="Arial CE"/>
      <family val="2"/>
    </font>
    <font>
      <sz val="24"/>
      <name val="Arial CE"/>
      <family val="0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b/>
      <sz val="18"/>
      <color indexed="14"/>
      <name val="Arial CE"/>
      <family val="2"/>
    </font>
    <font>
      <b/>
      <sz val="16"/>
      <color indexed="10"/>
      <name val="Arial CE"/>
      <family val="2"/>
    </font>
    <font>
      <b/>
      <i/>
      <sz val="24"/>
      <color indexed="17"/>
      <name val="Arial CE"/>
      <family val="2"/>
    </font>
    <font>
      <b/>
      <sz val="22"/>
      <color indexed="16"/>
      <name val="Arial CE"/>
      <family val="2"/>
    </font>
    <font>
      <b/>
      <sz val="20"/>
      <color indexed="10"/>
      <name val="Arial CE"/>
      <family val="2"/>
    </font>
    <font>
      <sz val="18"/>
      <name val="Arial CE"/>
      <family val="2"/>
    </font>
    <font>
      <i/>
      <sz val="10"/>
      <color indexed="10"/>
      <name val="Arial CE"/>
      <family val="2"/>
    </font>
    <font>
      <i/>
      <sz val="12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17"/>
      <name val="Arial CE"/>
      <family val="2"/>
    </font>
    <font>
      <b/>
      <i/>
      <sz val="1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5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15" fillId="0" borderId="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167" fontId="1" fillId="0" borderId="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165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vertical="center"/>
    </xf>
    <xf numFmtId="0" fontId="31" fillId="0" borderId="4" xfId="0" applyFont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4" borderId="6" xfId="0" applyFont="1" applyFill="1" applyBorder="1" applyAlignment="1">
      <alignment/>
    </xf>
    <xf numFmtId="0" fontId="0" fillId="4" borderId="19" xfId="0" applyFill="1" applyBorder="1" applyAlignment="1">
      <alignment/>
    </xf>
    <xf numFmtId="0" fontId="29" fillId="4" borderId="19" xfId="0" applyFont="1" applyFill="1" applyBorder="1" applyAlignment="1">
      <alignment/>
    </xf>
    <xf numFmtId="0" fontId="0" fillId="4" borderId="7" xfId="0" applyFill="1" applyBorder="1" applyAlignment="1">
      <alignment/>
    </xf>
    <xf numFmtId="0" fontId="17" fillId="4" borderId="1" xfId="0" applyFont="1" applyFill="1" applyBorder="1" applyAlignment="1">
      <alignment vertical="center"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17" fillId="4" borderId="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167" fontId="1" fillId="0" borderId="24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7" fontId="0" fillId="0" borderId="28" xfId="0" applyNumberFormat="1" applyFont="1" applyFill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37" fillId="0" borderId="0" xfId="0" applyFont="1" applyBorder="1" applyAlignment="1">
      <alignment horizontal="right"/>
    </xf>
    <xf numFmtId="164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0" fontId="16" fillId="0" borderId="33" xfId="0" applyNumberFormat="1" applyFont="1" applyBorder="1" applyAlignment="1">
      <alignment horizontal="center" vertical="center"/>
    </xf>
    <xf numFmtId="10" fontId="16" fillId="0" borderId="34" xfId="0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0" fontId="9" fillId="0" borderId="34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" fillId="7" borderId="35" xfId="0" applyFont="1" applyFill="1" applyBorder="1" applyAlignment="1">
      <alignment horizontal="right"/>
    </xf>
    <xf numFmtId="0" fontId="1" fillId="5" borderId="3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164" fontId="41" fillId="0" borderId="2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64" fontId="42" fillId="0" borderId="19" xfId="0" applyNumberFormat="1" applyFont="1" applyBorder="1" applyAlignment="1">
      <alignment horizontal="center"/>
    </xf>
    <xf numFmtId="164" fontId="42" fillId="0" borderId="7" xfId="0" applyNumberFormat="1" applyFont="1" applyBorder="1" applyAlignment="1">
      <alignment horizontal="center"/>
    </xf>
    <xf numFmtId="1" fontId="43" fillId="0" borderId="1" xfId="0" applyNumberFormat="1" applyFont="1" applyBorder="1" applyAlignment="1">
      <alignment horizontal="center" vertical="center"/>
    </xf>
    <xf numFmtId="1" fontId="43" fillId="0" borderId="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167" fontId="0" fillId="8" borderId="28" xfId="0" applyNumberFormat="1" applyFont="1" applyFill="1" applyBorder="1" applyAlignment="1">
      <alignment horizontal="center"/>
    </xf>
    <xf numFmtId="167" fontId="0" fillId="8" borderId="0" xfId="0" applyNumberFormat="1" applyFont="1" applyFill="1" applyBorder="1" applyAlignment="1">
      <alignment horizontal="center"/>
    </xf>
    <xf numFmtId="167" fontId="1" fillId="8" borderId="24" xfId="0" applyNumberFormat="1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" fillId="0" borderId="37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164" fontId="42" fillId="9" borderId="19" xfId="0" applyNumberFormat="1" applyFont="1" applyFill="1" applyBorder="1" applyAlignment="1">
      <alignment horizontal="center"/>
    </xf>
    <xf numFmtId="164" fontId="42" fillId="9" borderId="7" xfId="0" applyNumberFormat="1" applyFont="1" applyFill="1" applyBorder="1" applyAlignment="1">
      <alignment horizontal="center"/>
    </xf>
    <xf numFmtId="167" fontId="1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9" borderId="0" xfId="0" applyFill="1" applyAlignment="1">
      <alignment/>
    </xf>
    <xf numFmtId="0" fontId="33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0" fontId="3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5" fontId="28" fillId="0" borderId="1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" fillId="10" borderId="38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0" fontId="4" fillId="1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W31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9.75390625" style="0" customWidth="1"/>
    <col min="2" max="2" width="7.375" style="0" customWidth="1"/>
    <col min="3" max="3" width="41.75390625" style="0" customWidth="1"/>
    <col min="5" max="5" width="8.125" style="0" customWidth="1"/>
    <col min="6" max="6" width="10.875" style="0" bestFit="1" customWidth="1"/>
    <col min="7" max="7" width="11.125" style="0" bestFit="1" customWidth="1"/>
    <col min="8" max="8" width="12.625" style="0" bestFit="1" customWidth="1"/>
    <col min="9" max="9" width="9.875" style="0" customWidth="1"/>
    <col min="10" max="10" width="9.75390625" style="0" customWidth="1"/>
    <col min="11" max="11" width="10.25390625" style="0" customWidth="1"/>
    <col min="12" max="13" width="6.75390625" style="0" customWidth="1"/>
    <col min="14" max="14" width="7.875" style="0" customWidth="1"/>
    <col min="15" max="17" width="6.75390625" style="0" customWidth="1"/>
  </cols>
  <sheetData>
    <row r="1" spans="2:10" ht="25.5">
      <c r="B1" s="186" t="s">
        <v>31</v>
      </c>
      <c r="C1" s="186"/>
      <c r="D1" s="186"/>
      <c r="E1" s="186"/>
      <c r="F1" s="186"/>
      <c r="G1" s="186"/>
      <c r="H1" s="186"/>
      <c r="I1" s="186"/>
      <c r="J1" s="186"/>
    </row>
    <row r="2" spans="2:10" ht="37.5" customHeight="1">
      <c r="B2" s="84" t="s">
        <v>27</v>
      </c>
      <c r="D2" s="96" t="s">
        <v>43</v>
      </c>
      <c r="E2" s="82"/>
      <c r="F2" s="83"/>
      <c r="G2" s="83"/>
      <c r="J2" s="85" t="s">
        <v>26</v>
      </c>
    </row>
    <row r="3" spans="2:10" ht="30.75">
      <c r="B3" s="85" t="s">
        <v>28</v>
      </c>
      <c r="C3" s="187" t="s">
        <v>5</v>
      </c>
      <c r="D3" s="187"/>
      <c r="E3" s="187"/>
      <c r="F3" s="187"/>
      <c r="G3" s="187"/>
      <c r="H3" s="187"/>
      <c r="I3" s="187"/>
      <c r="J3" s="84" t="s">
        <v>25</v>
      </c>
    </row>
    <row r="4" spans="3:14" ht="30">
      <c r="C4" s="188">
        <v>40620</v>
      </c>
      <c r="D4" s="188"/>
      <c r="E4" s="188"/>
      <c r="F4" s="188"/>
      <c r="G4" s="188"/>
      <c r="H4" s="188"/>
      <c r="I4" s="188"/>
      <c r="N4" s="86"/>
    </row>
    <row r="5" spans="1:11" ht="20.25">
      <c r="A5" s="97" t="s">
        <v>44</v>
      </c>
      <c r="B5" s="98"/>
      <c r="C5" s="98"/>
      <c r="D5" s="99" t="s">
        <v>32</v>
      </c>
      <c r="E5" s="98"/>
      <c r="F5" s="98"/>
      <c r="G5" s="98"/>
      <c r="H5" s="98"/>
      <c r="I5" s="99" t="s">
        <v>33</v>
      </c>
      <c r="J5" s="98"/>
      <c r="K5" s="100"/>
    </row>
    <row r="6" spans="1:11" ht="23.25">
      <c r="A6" s="105">
        <v>7</v>
      </c>
      <c r="B6" s="101" t="s">
        <v>45</v>
      </c>
      <c r="C6" s="101"/>
      <c r="D6" s="101" t="s">
        <v>74</v>
      </c>
      <c r="E6" s="102"/>
      <c r="F6" s="102"/>
      <c r="G6" s="102"/>
      <c r="H6" s="102"/>
      <c r="I6" s="101" t="s">
        <v>74</v>
      </c>
      <c r="J6" s="102"/>
      <c r="K6" s="103"/>
    </row>
    <row r="8" spans="1:10" ht="20.25">
      <c r="A8" s="87" t="s">
        <v>52</v>
      </c>
      <c r="B8" s="87" t="s">
        <v>6</v>
      </c>
      <c r="G8" s="87" t="s">
        <v>51</v>
      </c>
      <c r="I8" s="87" t="s">
        <v>46</v>
      </c>
      <c r="J8" s="87" t="s">
        <v>50</v>
      </c>
    </row>
    <row r="9" spans="2:8" ht="15.75">
      <c r="B9" s="80" t="s">
        <v>30</v>
      </c>
      <c r="C9" s="95" t="s">
        <v>57</v>
      </c>
      <c r="D9" s="95" t="s">
        <v>48</v>
      </c>
      <c r="E9" s="95" t="s">
        <v>55</v>
      </c>
      <c r="F9" s="95" t="s">
        <v>47</v>
      </c>
      <c r="G9" s="95" t="s">
        <v>49</v>
      </c>
      <c r="H9" s="95" t="s">
        <v>58</v>
      </c>
    </row>
    <row r="10" spans="2:5" ht="16.5" customHeight="1">
      <c r="B10" s="80"/>
      <c r="C10" s="137" t="s">
        <v>56</v>
      </c>
      <c r="D10" s="138">
        <f>D11+D12+D13+D14+D15+D16+D17+D18+D19+D20+D21+D22+D23+D24</f>
        <v>0</v>
      </c>
      <c r="E10" s="139">
        <f>D10/14</f>
        <v>0</v>
      </c>
    </row>
    <row r="11" spans="1:23" ht="30" customHeight="1">
      <c r="A11" s="183">
        <f>Wyniki!AD19</f>
        <v>1</v>
      </c>
      <c r="B11" s="184">
        <v>2</v>
      </c>
      <c r="C11" s="88"/>
      <c r="D11" s="143"/>
      <c r="E11" s="104"/>
      <c r="F11" s="104"/>
      <c r="G11" s="185"/>
      <c r="H11" s="189">
        <f>Wyniki!Z19</f>
        <v>0.5</v>
      </c>
      <c r="I11" s="190"/>
      <c r="J11" s="191"/>
      <c r="W11" s="14">
        <f>IF(P11&gt;=P29,1,0)+IF(P11&gt;=P17,1,0)+IF(P11&gt;=P19,1,0)+IF(P11&gt;=P21,1,0)+IF(P11&gt;=P23,1,0)</f>
        <v>5</v>
      </c>
    </row>
    <row r="12" spans="1:23" ht="30" customHeight="1">
      <c r="A12" s="183"/>
      <c r="B12" s="184"/>
      <c r="C12" s="88"/>
      <c r="D12" s="143"/>
      <c r="E12" s="104"/>
      <c r="F12" s="104"/>
      <c r="G12" s="185"/>
      <c r="H12" s="189"/>
      <c r="I12" s="190"/>
      <c r="J12" s="191"/>
      <c r="W12" s="14"/>
    </row>
    <row r="13" spans="1:23" ht="30" customHeight="1">
      <c r="A13" s="183">
        <f>Wyniki!AD20</f>
        <v>1</v>
      </c>
      <c r="B13" s="184">
        <v>3</v>
      </c>
      <c r="C13" s="88"/>
      <c r="D13" s="107"/>
      <c r="E13" s="104"/>
      <c r="F13" s="109"/>
      <c r="G13" s="185"/>
      <c r="H13" s="189">
        <f>Wyniki!Z20</f>
        <v>0.5</v>
      </c>
      <c r="I13" s="190"/>
      <c r="J13" s="191"/>
      <c r="W13" s="14"/>
    </row>
    <row r="14" spans="1:23" ht="30" customHeight="1">
      <c r="A14" s="183"/>
      <c r="B14" s="184"/>
      <c r="C14" s="88"/>
      <c r="D14" s="107"/>
      <c r="F14" s="109"/>
      <c r="G14" s="185"/>
      <c r="H14" s="189"/>
      <c r="I14" s="190"/>
      <c r="J14" s="191"/>
      <c r="W14" s="14"/>
    </row>
    <row r="15" spans="1:23" ht="30" customHeight="1">
      <c r="A15" s="183">
        <f>Wyniki!AD21</f>
        <v>1</v>
      </c>
      <c r="B15" s="184">
        <v>4</v>
      </c>
      <c r="C15" s="88"/>
      <c r="D15" s="143"/>
      <c r="E15" s="104"/>
      <c r="F15" s="176"/>
      <c r="G15" s="185"/>
      <c r="H15" s="189">
        <f>Wyniki!Z21</f>
        <v>0.5</v>
      </c>
      <c r="I15" s="190"/>
      <c r="J15" s="191"/>
      <c r="W15" s="14"/>
    </row>
    <row r="16" spans="1:23" ht="30" customHeight="1">
      <c r="A16" s="183"/>
      <c r="B16" s="184"/>
      <c r="C16" s="88"/>
      <c r="D16" s="143"/>
      <c r="E16" s="104"/>
      <c r="F16" s="104"/>
      <c r="G16" s="185"/>
      <c r="H16" s="189"/>
      <c r="I16" s="190"/>
      <c r="J16" s="191"/>
      <c r="W16" s="14"/>
    </row>
    <row r="17" spans="1:23" ht="30" customHeight="1">
      <c r="A17" s="183">
        <f>Wyniki!AD22</f>
        <v>1</v>
      </c>
      <c r="B17" s="184">
        <v>5</v>
      </c>
      <c r="C17" s="88"/>
      <c r="D17" s="143"/>
      <c r="E17" s="104"/>
      <c r="F17" s="109"/>
      <c r="G17" s="185"/>
      <c r="H17" s="189">
        <f>Wyniki!Z22</f>
        <v>0.5</v>
      </c>
      <c r="I17" s="190"/>
      <c r="J17" s="191"/>
      <c r="W17" s="14">
        <f>IF(P17&gt;=P19,1,0)+IF(P17&gt;=P21,1,0)+IF(P17&gt;=P23,1,0)+IF(P17&gt;=P11,1,0)+IF(P17&gt;=P29,1,0)</f>
        <v>5</v>
      </c>
    </row>
    <row r="18" spans="1:23" ht="30" customHeight="1">
      <c r="A18" s="183"/>
      <c r="B18" s="184"/>
      <c r="C18" s="88"/>
      <c r="D18" s="143"/>
      <c r="E18" s="104"/>
      <c r="F18" s="109"/>
      <c r="G18" s="185"/>
      <c r="H18" s="189"/>
      <c r="I18" s="190"/>
      <c r="J18" s="191"/>
      <c r="W18" s="14"/>
    </row>
    <row r="19" spans="1:23" ht="30" customHeight="1">
      <c r="A19" s="183">
        <f>Wyniki!AD23</f>
        <v>1</v>
      </c>
      <c r="B19" s="184">
        <v>6</v>
      </c>
      <c r="C19" s="88"/>
      <c r="D19" s="143"/>
      <c r="E19" s="104"/>
      <c r="F19" s="109"/>
      <c r="G19" s="185"/>
      <c r="H19" s="189">
        <f>Wyniki!Z23</f>
        <v>0.5</v>
      </c>
      <c r="I19" s="190"/>
      <c r="J19" s="191"/>
      <c r="W19" s="14">
        <f>IF(P19&gt;=P21,1,0)+IF(P19&gt;=P23,1,0)+IF(P19&gt;=P11,1,0)+IF(P19&gt;=P29,1,0)+IF(P19&gt;=P17,1,0)</f>
        <v>5</v>
      </c>
    </row>
    <row r="20" spans="1:23" ht="30" customHeight="1">
      <c r="A20" s="183"/>
      <c r="B20" s="184"/>
      <c r="C20" s="88"/>
      <c r="D20" s="143"/>
      <c r="E20" s="104"/>
      <c r="F20" s="109"/>
      <c r="G20" s="185"/>
      <c r="H20" s="189"/>
      <c r="I20" s="190"/>
      <c r="J20" s="191"/>
      <c r="W20" s="14"/>
    </row>
    <row r="21" spans="1:23" ht="30" customHeight="1">
      <c r="A21" s="183">
        <f>Wyniki!AD24</f>
        <v>1</v>
      </c>
      <c r="B21" s="184">
        <v>7</v>
      </c>
      <c r="C21" s="88"/>
      <c r="D21" s="143"/>
      <c r="E21" s="104"/>
      <c r="F21" s="109"/>
      <c r="G21" s="185"/>
      <c r="H21" s="189">
        <f>Wyniki!Z24</f>
        <v>0.5</v>
      </c>
      <c r="I21" s="190"/>
      <c r="J21" s="191"/>
      <c r="W21" s="14">
        <f>IF(P21&gt;=P23,1,0)+IF(P21&gt;=P11,1,0)+IF(P21&gt;=P29,1,0)+IF(P21&gt;=P17,1,0)+IF(P21&gt;=P19,1,0)</f>
        <v>5</v>
      </c>
    </row>
    <row r="22" spans="1:23" ht="30" customHeight="1">
      <c r="A22" s="183"/>
      <c r="B22" s="184"/>
      <c r="C22" s="88"/>
      <c r="D22" s="108"/>
      <c r="E22" s="104"/>
      <c r="F22" s="109"/>
      <c r="G22" s="185"/>
      <c r="H22" s="189"/>
      <c r="I22" s="190"/>
      <c r="J22" s="191"/>
      <c r="W22" s="14"/>
    </row>
    <row r="23" spans="1:23" ht="30" customHeight="1">
      <c r="A23" s="183">
        <f>Wyniki!AD25</f>
        <v>1</v>
      </c>
      <c r="B23" s="184">
        <v>8</v>
      </c>
      <c r="C23" s="88"/>
      <c r="D23" s="143"/>
      <c r="E23" s="104"/>
      <c r="F23" s="104"/>
      <c r="G23" s="185"/>
      <c r="H23" s="189">
        <f>Wyniki!Z25</f>
        <v>0.5</v>
      </c>
      <c r="I23" s="190"/>
      <c r="J23" s="191"/>
      <c r="W23" s="14">
        <f>IF(P23&gt;=P11,1,0)+IF(P23&gt;=P29,1,0)+IF(P23&gt;=P17,1,0)+IF(P23&gt;=P19,1,0)+IF(P23&gt;=P21,1,0)</f>
        <v>5</v>
      </c>
    </row>
    <row r="24" spans="1:23" ht="30" customHeight="1">
      <c r="A24" s="183"/>
      <c r="B24" s="184"/>
      <c r="C24" s="88"/>
      <c r="D24" s="143"/>
      <c r="E24" s="104"/>
      <c r="F24" s="176"/>
      <c r="G24" s="185"/>
      <c r="H24" s="189"/>
      <c r="I24" s="190"/>
      <c r="J24" s="191"/>
      <c r="W24" s="14"/>
    </row>
    <row r="25" spans="1:10" ht="30" customHeight="1">
      <c r="A25" s="183"/>
      <c r="B25" s="184">
        <v>1</v>
      </c>
      <c r="C25" s="236" t="s">
        <v>72</v>
      </c>
      <c r="D25" s="143"/>
      <c r="E25" s="104"/>
      <c r="F25" s="109"/>
      <c r="G25" s="185"/>
      <c r="H25" s="189"/>
      <c r="I25" s="190"/>
      <c r="J25" s="191"/>
    </row>
    <row r="26" spans="1:10" ht="30" customHeight="1">
      <c r="A26" s="183"/>
      <c r="B26" s="184"/>
      <c r="C26" s="236"/>
      <c r="D26" s="143"/>
      <c r="E26" s="104"/>
      <c r="F26" s="109"/>
      <c r="G26" s="185"/>
      <c r="H26" s="189"/>
      <c r="I26" s="190"/>
      <c r="J26" s="191"/>
    </row>
    <row r="27" ht="30" customHeight="1"/>
    <row r="28" ht="30" customHeight="1"/>
    <row r="29" spans="11:23" ht="30" customHeight="1">
      <c r="K29" s="94"/>
      <c r="W29" s="14">
        <f>IF(P29&gt;=P17,1,0)+IF(P29&gt;=P19,1,0)+IF(P29&gt;=P21,1,0)+IF(P29&gt;=P23,1,0)+IF(P29&gt;=P11,1,0)</f>
        <v>5</v>
      </c>
    </row>
    <row r="31" ht="23.25">
      <c r="C31" s="88"/>
    </row>
  </sheetData>
  <mergeCells count="52">
    <mergeCell ref="J15:J16"/>
    <mergeCell ref="I15:I16"/>
    <mergeCell ref="J23:J24"/>
    <mergeCell ref="C25:C26"/>
    <mergeCell ref="J19:J20"/>
    <mergeCell ref="J21:J22"/>
    <mergeCell ref="J17:J18"/>
    <mergeCell ref="I21:I22"/>
    <mergeCell ref="J13:J14"/>
    <mergeCell ref="A19:A20"/>
    <mergeCell ref="I25:I26"/>
    <mergeCell ref="B19:B20"/>
    <mergeCell ref="A25:A26"/>
    <mergeCell ref="B25:B26"/>
    <mergeCell ref="H25:H26"/>
    <mergeCell ref="J25:J26"/>
    <mergeCell ref="G25:G26"/>
    <mergeCell ref="G21:G22"/>
    <mergeCell ref="H23:H24"/>
    <mergeCell ref="I23:I24"/>
    <mergeCell ref="H13:H14"/>
    <mergeCell ref="I17:I18"/>
    <mergeCell ref="H19:H20"/>
    <mergeCell ref="H21:H22"/>
    <mergeCell ref="I19:I20"/>
    <mergeCell ref="H17:H18"/>
    <mergeCell ref="H15:H16"/>
    <mergeCell ref="H11:H12"/>
    <mergeCell ref="I13:I14"/>
    <mergeCell ref="A17:A18"/>
    <mergeCell ref="B15:B16"/>
    <mergeCell ref="B13:B14"/>
    <mergeCell ref="B17:B18"/>
    <mergeCell ref="A13:A14"/>
    <mergeCell ref="A15:A16"/>
    <mergeCell ref="A11:A12"/>
    <mergeCell ref="B11:B12"/>
    <mergeCell ref="B1:J1"/>
    <mergeCell ref="C3:I3"/>
    <mergeCell ref="C4:I4"/>
    <mergeCell ref="J11:J12"/>
    <mergeCell ref="I11:I12"/>
    <mergeCell ref="A21:A22"/>
    <mergeCell ref="B21:B22"/>
    <mergeCell ref="G11:G12"/>
    <mergeCell ref="G13:G14"/>
    <mergeCell ref="G23:G24"/>
    <mergeCell ref="G15:G16"/>
    <mergeCell ref="A23:A24"/>
    <mergeCell ref="B23:B24"/>
    <mergeCell ref="G17:G18"/>
    <mergeCell ref="G19:G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8"/>
  <sheetViews>
    <sheetView workbookViewId="0" topLeftCell="A1">
      <selection activeCell="P34" sqref="P34"/>
    </sheetView>
  </sheetViews>
  <sheetFormatPr defaultColWidth="9.00390625" defaultRowHeight="12.75"/>
  <cols>
    <col min="2" max="2" width="6.25390625" style="0" customWidth="1"/>
    <col min="3" max="3" width="4.25390625" style="0" customWidth="1"/>
    <col min="4" max="4" width="4.625" style="0" customWidth="1"/>
    <col min="5" max="5" width="5.375" style="0" customWidth="1"/>
    <col min="6" max="6" width="6.25390625" style="0" customWidth="1"/>
    <col min="7" max="7" width="5.00390625" style="0" customWidth="1"/>
    <col min="10" max="10" width="6.375" style="0" customWidth="1"/>
    <col min="11" max="11" width="7.75390625" style="0" hidden="1" customWidth="1"/>
    <col min="12" max="12" width="7.875" style="0" customWidth="1"/>
  </cols>
  <sheetData>
    <row r="1" ht="13.5" thickBot="1"/>
    <row r="2" spans="2:13" ht="12.75">
      <c r="B2" s="192" t="s">
        <v>59</v>
      </c>
      <c r="C2" s="193"/>
      <c r="D2" s="193"/>
      <c r="E2" s="193"/>
      <c r="F2" s="193"/>
      <c r="G2" s="194"/>
      <c r="I2" s="200" t="s">
        <v>69</v>
      </c>
      <c r="J2" s="200"/>
      <c r="K2" s="200"/>
      <c r="L2" s="200"/>
      <c r="M2" s="200"/>
    </row>
    <row r="3" spans="2:18" ht="12.75">
      <c r="B3" s="154" t="s">
        <v>60</v>
      </c>
      <c r="C3" s="152" t="s">
        <v>61</v>
      </c>
      <c r="D3" s="151" t="s">
        <v>0</v>
      </c>
      <c r="E3" s="195" t="s">
        <v>68</v>
      </c>
      <c r="F3" s="196"/>
      <c r="G3" s="155" t="s">
        <v>1</v>
      </c>
      <c r="I3" s="200"/>
      <c r="J3" s="200"/>
      <c r="K3" s="200"/>
      <c r="L3" s="200"/>
      <c r="M3" s="200"/>
      <c r="Q3" s="182"/>
      <c r="R3" s="4" t="s">
        <v>73</v>
      </c>
    </row>
    <row r="4" spans="2:18" ht="12.75">
      <c r="B4" s="156">
        <v>1</v>
      </c>
      <c r="C4" s="29">
        <v>1</v>
      </c>
      <c r="D4" s="153">
        <v>8</v>
      </c>
      <c r="E4" s="162">
        <f>Wyniki!H13</f>
        <v>0</v>
      </c>
      <c r="F4" s="162">
        <f>Wyniki!H6</f>
        <v>0</v>
      </c>
      <c r="G4" s="157">
        <v>1</v>
      </c>
      <c r="I4" s="201" t="s">
        <v>71</v>
      </c>
      <c r="J4" s="201"/>
      <c r="K4" s="197">
        <v>1</v>
      </c>
      <c r="L4" s="197">
        <v>2</v>
      </c>
      <c r="M4" s="197">
        <v>3</v>
      </c>
      <c r="N4" s="197">
        <v>4</v>
      </c>
      <c r="O4" s="197">
        <v>5</v>
      </c>
      <c r="P4" s="197">
        <v>6</v>
      </c>
      <c r="Q4" s="197">
        <v>7</v>
      </c>
      <c r="R4" s="197">
        <v>8</v>
      </c>
    </row>
    <row r="5" spans="2:18" ht="12.75">
      <c r="B5" s="156">
        <v>2</v>
      </c>
      <c r="C5" s="29">
        <v>4</v>
      </c>
      <c r="D5" s="153">
        <v>3</v>
      </c>
      <c r="E5" s="162">
        <f>Wyniki!Z8</f>
        <v>12</v>
      </c>
      <c r="F5" s="162">
        <f>Wyniki!Z11</f>
        <v>12</v>
      </c>
      <c r="G5" s="157">
        <v>6</v>
      </c>
      <c r="I5" s="201"/>
      <c r="J5" s="201"/>
      <c r="K5" s="197"/>
      <c r="L5" s="197"/>
      <c r="M5" s="197"/>
      <c r="N5" s="197"/>
      <c r="O5" s="197"/>
      <c r="P5" s="197"/>
      <c r="Q5" s="197"/>
      <c r="R5" s="197"/>
    </row>
    <row r="6" spans="2:18" ht="12.75">
      <c r="B6" s="156">
        <v>3</v>
      </c>
      <c r="C6" s="29">
        <v>6</v>
      </c>
      <c r="D6" s="153">
        <v>2</v>
      </c>
      <c r="E6" s="162">
        <f>Wyniki!N19</f>
        <v>12</v>
      </c>
      <c r="F6" s="162">
        <f>Wyniki!N24</f>
        <v>12</v>
      </c>
      <c r="G6" s="157">
        <v>7</v>
      </c>
      <c r="I6" s="198" t="s">
        <v>59</v>
      </c>
      <c r="J6" s="164" t="s">
        <v>8</v>
      </c>
      <c r="K6" s="165">
        <f>F4</f>
        <v>0</v>
      </c>
      <c r="L6" s="165">
        <f>E6</f>
        <v>12</v>
      </c>
      <c r="M6" s="165">
        <f>E5</f>
        <v>12</v>
      </c>
      <c r="N6" s="165">
        <f>F7</f>
        <v>12</v>
      </c>
      <c r="O6" s="165">
        <f>E7</f>
        <v>12</v>
      </c>
      <c r="P6" s="165">
        <f>F5</f>
        <v>12</v>
      </c>
      <c r="Q6" s="165">
        <f>F6</f>
        <v>12</v>
      </c>
      <c r="R6" s="178">
        <f>E4</f>
        <v>0</v>
      </c>
    </row>
    <row r="7" spans="2:18" ht="13.5" thickBot="1">
      <c r="B7" s="158">
        <v>4</v>
      </c>
      <c r="C7" s="159">
        <v>7</v>
      </c>
      <c r="D7" s="160">
        <v>5</v>
      </c>
      <c r="E7" s="163">
        <f>Wyniki!T22</f>
        <v>12</v>
      </c>
      <c r="F7" s="163">
        <f>Wyniki!T21</f>
        <v>12</v>
      </c>
      <c r="G7" s="161">
        <v>4</v>
      </c>
      <c r="I7" s="199"/>
      <c r="J7" s="1" t="s">
        <v>70</v>
      </c>
      <c r="K7" s="167">
        <f aca="true" t="shared" si="0" ref="K7:R7">K46</f>
        <v>7</v>
      </c>
      <c r="L7" s="167">
        <f t="shared" si="0"/>
        <v>1</v>
      </c>
      <c r="M7" s="167">
        <f t="shared" si="0"/>
        <v>1</v>
      </c>
      <c r="N7" s="167">
        <f t="shared" si="0"/>
        <v>1</v>
      </c>
      <c r="O7" s="167">
        <f t="shared" si="0"/>
        <v>1</v>
      </c>
      <c r="P7" s="167">
        <f t="shared" si="0"/>
        <v>1</v>
      </c>
      <c r="Q7" s="167">
        <f t="shared" si="0"/>
        <v>1</v>
      </c>
      <c r="R7" s="168">
        <f t="shared" si="0"/>
        <v>7</v>
      </c>
    </row>
    <row r="8" spans="2:18" ht="13.5" thickBot="1">
      <c r="B8" s="2"/>
      <c r="I8" s="198" t="s">
        <v>62</v>
      </c>
      <c r="J8" s="164" t="s">
        <v>8</v>
      </c>
      <c r="K8" s="165">
        <f>K6+F12</f>
        <v>0</v>
      </c>
      <c r="L8" s="165">
        <f>L6+F10</f>
        <v>24</v>
      </c>
      <c r="M8" s="177">
        <f>M6+E12</f>
        <v>12</v>
      </c>
      <c r="N8" s="165">
        <f>N6+E11</f>
        <v>24</v>
      </c>
      <c r="O8" s="165">
        <f>O6+F13</f>
        <v>24</v>
      </c>
      <c r="P8" s="165">
        <f>P6+E13</f>
        <v>24</v>
      </c>
      <c r="Q8" s="165">
        <f>Q6+F11</f>
        <v>24</v>
      </c>
      <c r="R8" s="166">
        <f>R6+E10</f>
        <v>12</v>
      </c>
    </row>
    <row r="9" spans="2:18" ht="12.75">
      <c r="B9" s="192" t="s">
        <v>62</v>
      </c>
      <c r="C9" s="193"/>
      <c r="D9" s="193"/>
      <c r="E9" s="193"/>
      <c r="F9" s="193"/>
      <c r="G9" s="194"/>
      <c r="I9" s="199"/>
      <c r="J9" s="1" t="s">
        <v>70</v>
      </c>
      <c r="K9" s="167">
        <f aca="true" t="shared" si="1" ref="K9:R9">K48</f>
        <v>8</v>
      </c>
      <c r="L9" s="167">
        <f t="shared" si="1"/>
        <v>1</v>
      </c>
      <c r="M9" s="167">
        <f t="shared" si="1"/>
        <v>6</v>
      </c>
      <c r="N9" s="167">
        <f t="shared" si="1"/>
        <v>1</v>
      </c>
      <c r="O9" s="167">
        <f t="shared" si="1"/>
        <v>1</v>
      </c>
      <c r="P9" s="167">
        <f t="shared" si="1"/>
        <v>1</v>
      </c>
      <c r="Q9" s="167">
        <f t="shared" si="1"/>
        <v>1</v>
      </c>
      <c r="R9" s="168">
        <f t="shared" si="1"/>
        <v>6</v>
      </c>
    </row>
    <row r="10" spans="2:18" ht="12.75">
      <c r="B10" s="156">
        <v>1</v>
      </c>
      <c r="C10" s="29">
        <v>2</v>
      </c>
      <c r="D10" s="153">
        <v>8</v>
      </c>
      <c r="E10" s="162">
        <f>Wyniki!N13</f>
        <v>12</v>
      </c>
      <c r="F10" s="162">
        <f>Wyniki!N7</f>
        <v>12</v>
      </c>
      <c r="G10" s="157">
        <v>2</v>
      </c>
      <c r="I10" s="198" t="s">
        <v>63</v>
      </c>
      <c r="J10" s="164" t="s">
        <v>8</v>
      </c>
      <c r="K10" s="165">
        <f>K8+F17</f>
        <v>0</v>
      </c>
      <c r="L10" s="165">
        <f>L8+F18</f>
        <v>36</v>
      </c>
      <c r="M10" s="165">
        <f>M8+F16</f>
        <v>24</v>
      </c>
      <c r="N10" s="165">
        <f>N8+E18</f>
        <v>36</v>
      </c>
      <c r="O10" s="177">
        <f>O8+E17</f>
        <v>24</v>
      </c>
      <c r="P10" s="165">
        <f>P8+F19</f>
        <v>36</v>
      </c>
      <c r="Q10" s="165">
        <f>Q8+E19</f>
        <v>36</v>
      </c>
      <c r="R10" s="166">
        <f>R8+E16</f>
        <v>24</v>
      </c>
    </row>
    <row r="11" spans="2:18" ht="12.75">
      <c r="B11" s="156">
        <v>2</v>
      </c>
      <c r="C11" s="29">
        <v>5</v>
      </c>
      <c r="D11" s="153">
        <v>4</v>
      </c>
      <c r="E11" s="162">
        <f>Wyniki!H21</f>
        <v>12</v>
      </c>
      <c r="F11" s="162">
        <f>Wyniki!H24</f>
        <v>12</v>
      </c>
      <c r="G11" s="157">
        <v>7</v>
      </c>
      <c r="I11" s="199"/>
      <c r="J11" s="1" t="s">
        <v>70</v>
      </c>
      <c r="K11" s="167">
        <f aca="true" t="shared" si="2" ref="K11:R11">K50</f>
        <v>8</v>
      </c>
      <c r="L11" s="167">
        <f t="shared" si="2"/>
        <v>1</v>
      </c>
      <c r="M11" s="167">
        <f t="shared" si="2"/>
        <v>5</v>
      </c>
      <c r="N11" s="167">
        <f t="shared" si="2"/>
        <v>1</v>
      </c>
      <c r="O11" s="167">
        <f t="shared" si="2"/>
        <v>5</v>
      </c>
      <c r="P11" s="167">
        <f t="shared" si="2"/>
        <v>1</v>
      </c>
      <c r="Q11" s="167">
        <f t="shared" si="2"/>
        <v>1</v>
      </c>
      <c r="R11" s="168">
        <f t="shared" si="2"/>
        <v>5</v>
      </c>
    </row>
    <row r="12" spans="2:18" ht="12.75">
      <c r="B12" s="156">
        <v>3</v>
      </c>
      <c r="C12" s="29">
        <v>7</v>
      </c>
      <c r="D12" s="153">
        <v>3</v>
      </c>
      <c r="E12" s="162">
        <f>Wyniki!T20</f>
        <v>0</v>
      </c>
      <c r="F12" s="162">
        <f>Wyniki!T18</f>
        <v>0</v>
      </c>
      <c r="G12" s="157">
        <v>1</v>
      </c>
      <c r="I12" s="198" t="s">
        <v>64</v>
      </c>
      <c r="J12" s="164" t="s">
        <v>8</v>
      </c>
      <c r="K12" s="165">
        <f>K10+E25</f>
        <v>0</v>
      </c>
      <c r="L12" s="165">
        <f>L10+F23</f>
        <v>48</v>
      </c>
      <c r="M12" s="165">
        <f>M10+F24</f>
        <v>36</v>
      </c>
      <c r="N12" s="165">
        <f>N10+F22</f>
        <v>48</v>
      </c>
      <c r="O12" s="165">
        <f>O10+E24</f>
        <v>36</v>
      </c>
      <c r="P12" s="165">
        <f>P10+E23</f>
        <v>48</v>
      </c>
      <c r="Q12" s="177">
        <f>Q10+F25</f>
        <v>36</v>
      </c>
      <c r="R12" s="166">
        <f>R10+E22</f>
        <v>36</v>
      </c>
    </row>
    <row r="13" spans="2:18" ht="13.5" thickBot="1">
      <c r="B13" s="158">
        <v>4</v>
      </c>
      <c r="C13" s="159">
        <v>1</v>
      </c>
      <c r="D13" s="160">
        <v>6</v>
      </c>
      <c r="E13" s="163">
        <f>Wyniki!H11</f>
        <v>12</v>
      </c>
      <c r="F13" s="163">
        <f>Wyniki!H10</f>
        <v>12</v>
      </c>
      <c r="G13" s="161">
        <v>5</v>
      </c>
      <c r="I13" s="199"/>
      <c r="J13" s="1" t="s">
        <v>70</v>
      </c>
      <c r="K13" s="167">
        <f aca="true" t="shared" si="3" ref="K13:R13">K52</f>
        <v>8</v>
      </c>
      <c r="L13" s="167">
        <f t="shared" si="3"/>
        <v>1</v>
      </c>
      <c r="M13" s="167">
        <f t="shared" si="3"/>
        <v>4</v>
      </c>
      <c r="N13" s="167">
        <f t="shared" si="3"/>
        <v>1</v>
      </c>
      <c r="O13" s="167">
        <f t="shared" si="3"/>
        <v>4</v>
      </c>
      <c r="P13" s="167">
        <f t="shared" si="3"/>
        <v>1</v>
      </c>
      <c r="Q13" s="167">
        <f t="shared" si="3"/>
        <v>4</v>
      </c>
      <c r="R13" s="168">
        <f t="shared" si="3"/>
        <v>4</v>
      </c>
    </row>
    <row r="14" spans="2:18" ht="13.5" thickBot="1">
      <c r="B14" s="2"/>
      <c r="I14" s="198" t="s">
        <v>65</v>
      </c>
      <c r="J14" s="164" t="s">
        <v>8</v>
      </c>
      <c r="K14" s="165">
        <f>K12+F31</f>
        <v>0</v>
      </c>
      <c r="L14" s="177">
        <f>L12+E31</f>
        <v>48</v>
      </c>
      <c r="M14" s="165">
        <f>M12+F29</f>
        <v>48</v>
      </c>
      <c r="N14" s="165">
        <f>N12+F30</f>
        <v>60</v>
      </c>
      <c r="O14" s="165">
        <f>O12+F28</f>
        <v>48</v>
      </c>
      <c r="P14" s="165">
        <f>P12+E30</f>
        <v>60</v>
      </c>
      <c r="Q14" s="165">
        <f>Q12+E29</f>
        <v>48</v>
      </c>
      <c r="R14" s="166">
        <f>R12+E28</f>
        <v>48</v>
      </c>
    </row>
    <row r="15" spans="2:18" ht="12.75">
      <c r="B15" s="192" t="s">
        <v>63</v>
      </c>
      <c r="C15" s="193"/>
      <c r="D15" s="193"/>
      <c r="E15" s="193"/>
      <c r="F15" s="193"/>
      <c r="G15" s="194"/>
      <c r="I15" s="199"/>
      <c r="J15" s="1" t="s">
        <v>70</v>
      </c>
      <c r="K15" s="167">
        <f aca="true" t="shared" si="4" ref="K15:R15">K54</f>
        <v>8</v>
      </c>
      <c r="L15" s="167">
        <f t="shared" si="4"/>
        <v>3</v>
      </c>
      <c r="M15" s="167">
        <f t="shared" si="4"/>
        <v>3</v>
      </c>
      <c r="N15" s="167">
        <f t="shared" si="4"/>
        <v>1</v>
      </c>
      <c r="O15" s="167">
        <f t="shared" si="4"/>
        <v>3</v>
      </c>
      <c r="P15" s="167">
        <f t="shared" si="4"/>
        <v>1</v>
      </c>
      <c r="Q15" s="167">
        <f t="shared" si="4"/>
        <v>3</v>
      </c>
      <c r="R15" s="168">
        <f t="shared" si="4"/>
        <v>3</v>
      </c>
    </row>
    <row r="16" spans="2:18" ht="12.75">
      <c r="B16" s="156">
        <v>1</v>
      </c>
      <c r="C16" s="29">
        <v>3</v>
      </c>
      <c r="D16" s="153">
        <v>8</v>
      </c>
      <c r="E16" s="162">
        <f>Wyniki!T13</f>
        <v>12</v>
      </c>
      <c r="F16" s="162">
        <f>Wyniki!T8</f>
        <v>12</v>
      </c>
      <c r="G16" s="157">
        <v>3</v>
      </c>
      <c r="I16" s="198" t="s">
        <v>66</v>
      </c>
      <c r="J16" s="164" t="s">
        <v>8</v>
      </c>
      <c r="K16" s="165">
        <f>K14+E35</f>
        <v>0</v>
      </c>
      <c r="L16" s="165">
        <f>L14+F37</f>
        <v>60</v>
      </c>
      <c r="M16" s="165">
        <f>M14+E37</f>
        <v>60</v>
      </c>
      <c r="N16" s="177">
        <f>N14+F35</f>
        <v>60</v>
      </c>
      <c r="O16" s="165">
        <f>O14+F36</f>
        <v>60</v>
      </c>
      <c r="P16" s="165">
        <f>P14+F34</f>
        <v>72</v>
      </c>
      <c r="Q16" s="165">
        <f>Q14+E36</f>
        <v>60</v>
      </c>
      <c r="R16" s="166">
        <f>R14+E34</f>
        <v>60</v>
      </c>
    </row>
    <row r="17" spans="2:18" ht="12.75">
      <c r="B17" s="156">
        <v>2</v>
      </c>
      <c r="C17" s="29">
        <v>6</v>
      </c>
      <c r="D17" s="153">
        <v>5</v>
      </c>
      <c r="E17" s="162">
        <f>Wyniki!N22</f>
        <v>0</v>
      </c>
      <c r="F17" s="162">
        <f>Wyniki!N18</f>
        <v>0</v>
      </c>
      <c r="G17" s="157">
        <v>1</v>
      </c>
      <c r="I17" s="199"/>
      <c r="J17" s="1" t="s">
        <v>70</v>
      </c>
      <c r="K17" s="167">
        <f aca="true" t="shared" si="5" ref="K17:R17">K56</f>
        <v>8</v>
      </c>
      <c r="L17" s="167">
        <f t="shared" si="5"/>
        <v>2</v>
      </c>
      <c r="M17" s="167">
        <f t="shared" si="5"/>
        <v>2</v>
      </c>
      <c r="N17" s="167">
        <f t="shared" si="5"/>
        <v>2</v>
      </c>
      <c r="O17" s="167">
        <f t="shared" si="5"/>
        <v>2</v>
      </c>
      <c r="P17" s="167">
        <f t="shared" si="5"/>
        <v>1</v>
      </c>
      <c r="Q17" s="167">
        <f t="shared" si="5"/>
        <v>2</v>
      </c>
      <c r="R17" s="168">
        <f t="shared" si="5"/>
        <v>2</v>
      </c>
    </row>
    <row r="18" spans="2:18" ht="12.75">
      <c r="B18" s="156">
        <v>3</v>
      </c>
      <c r="C18" s="29">
        <v>1</v>
      </c>
      <c r="D18" s="153">
        <v>4</v>
      </c>
      <c r="E18" s="162">
        <f>Wyniki!H9</f>
        <v>12</v>
      </c>
      <c r="F18" s="162">
        <f>Wyniki!H7</f>
        <v>12</v>
      </c>
      <c r="G18" s="157">
        <v>2</v>
      </c>
      <c r="I18" s="198" t="s">
        <v>67</v>
      </c>
      <c r="J18" s="164" t="s">
        <v>8</v>
      </c>
      <c r="K18" s="165">
        <f>K16+E42</f>
        <v>0</v>
      </c>
      <c r="L18" s="165">
        <f>L16+E41</f>
        <v>72</v>
      </c>
      <c r="M18" s="165">
        <f>M16+F43</f>
        <v>72</v>
      </c>
      <c r="N18" s="165">
        <f>N16+E43</f>
        <v>72</v>
      </c>
      <c r="O18" s="165">
        <f>O16+F41</f>
        <v>72</v>
      </c>
      <c r="P18" s="177">
        <f>P16+F42</f>
        <v>72</v>
      </c>
      <c r="Q18" s="165">
        <f>Q16+F40</f>
        <v>72</v>
      </c>
      <c r="R18" s="166">
        <f>R16+E40</f>
        <v>72</v>
      </c>
    </row>
    <row r="19" spans="2:18" ht="13.5" thickBot="1">
      <c r="B19" s="158">
        <v>4</v>
      </c>
      <c r="C19" s="159">
        <v>2</v>
      </c>
      <c r="D19" s="160">
        <v>7</v>
      </c>
      <c r="E19" s="163">
        <f>Wyniki!N12</f>
        <v>12</v>
      </c>
      <c r="F19" s="163">
        <f>Wyniki!N11</f>
        <v>12</v>
      </c>
      <c r="G19" s="161">
        <v>6</v>
      </c>
      <c r="I19" s="199"/>
      <c r="J19" s="1" t="s">
        <v>70</v>
      </c>
      <c r="K19" s="167">
        <f aca="true" t="shared" si="6" ref="K19:R19">K58</f>
        <v>8</v>
      </c>
      <c r="L19" s="167">
        <f t="shared" si="6"/>
        <v>1</v>
      </c>
      <c r="M19" s="167">
        <f t="shared" si="6"/>
        <v>1</v>
      </c>
      <c r="N19" s="167">
        <f t="shared" si="6"/>
        <v>1</v>
      </c>
      <c r="O19" s="167">
        <f t="shared" si="6"/>
        <v>1</v>
      </c>
      <c r="P19" s="167">
        <f t="shared" si="6"/>
        <v>1</v>
      </c>
      <c r="Q19" s="167">
        <f t="shared" si="6"/>
        <v>1</v>
      </c>
      <c r="R19" s="168">
        <f t="shared" si="6"/>
        <v>1</v>
      </c>
    </row>
    <row r="20" ht="13.5" thickBot="1">
      <c r="B20" s="2"/>
    </row>
    <row r="21" spans="2:7" ht="12.75">
      <c r="B21" s="192" t="s">
        <v>64</v>
      </c>
      <c r="C21" s="193"/>
      <c r="D21" s="193"/>
      <c r="E21" s="193"/>
      <c r="F21" s="193"/>
      <c r="G21" s="194"/>
    </row>
    <row r="22" spans="2:7" ht="12.75">
      <c r="B22" s="156">
        <v>1</v>
      </c>
      <c r="C22" s="29">
        <v>4</v>
      </c>
      <c r="D22" s="153">
        <v>8</v>
      </c>
      <c r="E22" s="162">
        <f>Wyniki!Z13</f>
        <v>12</v>
      </c>
      <c r="F22" s="162">
        <f>Wyniki!Z9</f>
        <v>12</v>
      </c>
      <c r="G22" s="157">
        <v>4</v>
      </c>
    </row>
    <row r="23" spans="2:7" ht="12.75">
      <c r="B23" s="156">
        <v>2</v>
      </c>
      <c r="C23" s="29">
        <v>7</v>
      </c>
      <c r="D23" s="153">
        <v>6</v>
      </c>
      <c r="E23" s="162">
        <f>Wyniki!T23</f>
        <v>12</v>
      </c>
      <c r="F23" s="162">
        <f>Wyniki!T19</f>
        <v>12</v>
      </c>
      <c r="G23" s="157">
        <v>2</v>
      </c>
    </row>
    <row r="24" spans="2:7" ht="12.75">
      <c r="B24" s="156">
        <v>3</v>
      </c>
      <c r="C24" s="29">
        <v>2</v>
      </c>
      <c r="D24" s="153">
        <v>5</v>
      </c>
      <c r="E24" s="162">
        <f>Wyniki!N10</f>
        <v>12</v>
      </c>
      <c r="F24" s="162">
        <f>Wyniki!N8</f>
        <v>12</v>
      </c>
      <c r="G24" s="157">
        <v>3</v>
      </c>
    </row>
    <row r="25" spans="2:7" ht="13.5" thickBot="1">
      <c r="B25" s="158">
        <v>4</v>
      </c>
      <c r="C25" s="159">
        <v>3</v>
      </c>
      <c r="D25" s="160">
        <v>1</v>
      </c>
      <c r="E25" s="163">
        <f>Wyniki!T6</f>
        <v>0</v>
      </c>
      <c r="F25" s="163">
        <f>Wyniki!T12</f>
        <v>0</v>
      </c>
      <c r="G25" s="161">
        <v>7</v>
      </c>
    </row>
    <row r="26" ht="13.5" thickBot="1">
      <c r="B26" s="2"/>
    </row>
    <row r="27" spans="2:7" ht="12.75">
      <c r="B27" s="192" t="s">
        <v>65</v>
      </c>
      <c r="C27" s="193"/>
      <c r="D27" s="193"/>
      <c r="E27" s="193"/>
      <c r="F27" s="193"/>
      <c r="G27" s="194"/>
    </row>
    <row r="28" spans="2:7" ht="12.75">
      <c r="B28" s="156">
        <v>1</v>
      </c>
      <c r="C28" s="29">
        <v>5</v>
      </c>
      <c r="D28" s="153">
        <v>8</v>
      </c>
      <c r="E28" s="162">
        <f>Wyniki!H25</f>
        <v>12</v>
      </c>
      <c r="F28" s="162">
        <f>Wyniki!H22</f>
        <v>12</v>
      </c>
      <c r="G28" s="157">
        <v>5</v>
      </c>
    </row>
    <row r="29" spans="2:7" ht="12.75">
      <c r="B29" s="156">
        <v>2</v>
      </c>
      <c r="C29" s="29">
        <v>1</v>
      </c>
      <c r="D29" s="153">
        <v>7</v>
      </c>
      <c r="E29" s="162">
        <f>Wyniki!H12</f>
        <v>12</v>
      </c>
      <c r="F29" s="162">
        <f>Wyniki!H8</f>
        <v>12</v>
      </c>
      <c r="G29" s="157">
        <v>3</v>
      </c>
    </row>
    <row r="30" spans="2:7" ht="12.75">
      <c r="B30" s="156">
        <v>3</v>
      </c>
      <c r="C30" s="29">
        <v>3</v>
      </c>
      <c r="D30" s="153">
        <v>6</v>
      </c>
      <c r="E30" s="162">
        <f>Wyniki!T11</f>
        <v>12</v>
      </c>
      <c r="F30" s="162">
        <f>Wyniki!T9</f>
        <v>12</v>
      </c>
      <c r="G30" s="157">
        <v>4</v>
      </c>
    </row>
    <row r="31" spans="2:7" ht="13.5" thickBot="1">
      <c r="B31" s="158">
        <v>4</v>
      </c>
      <c r="C31" s="159">
        <v>4</v>
      </c>
      <c r="D31" s="160">
        <v>2</v>
      </c>
      <c r="E31" s="163">
        <f>Wyniki!Z7</f>
        <v>0</v>
      </c>
      <c r="F31" s="163">
        <f>Wyniki!Z6</f>
        <v>0</v>
      </c>
      <c r="G31" s="161">
        <v>1</v>
      </c>
    </row>
    <row r="32" ht="13.5" thickBot="1">
      <c r="B32" s="2"/>
    </row>
    <row r="33" spans="2:7" ht="12.75">
      <c r="B33" s="192" t="s">
        <v>66</v>
      </c>
      <c r="C33" s="193"/>
      <c r="D33" s="193"/>
      <c r="E33" s="193"/>
      <c r="F33" s="193"/>
      <c r="G33" s="194"/>
    </row>
    <row r="34" spans="2:7" ht="12.75">
      <c r="B34" s="156">
        <v>1</v>
      </c>
      <c r="C34" s="29">
        <v>6</v>
      </c>
      <c r="D34" s="153">
        <v>8</v>
      </c>
      <c r="E34" s="162">
        <f>Wyniki!N25</f>
        <v>12</v>
      </c>
      <c r="F34" s="162">
        <f>Wyniki!N23</f>
        <v>12</v>
      </c>
      <c r="G34" s="157">
        <v>6</v>
      </c>
    </row>
    <row r="35" spans="2:7" ht="12.75">
      <c r="B35" s="156">
        <v>2</v>
      </c>
      <c r="C35" s="29">
        <v>2</v>
      </c>
      <c r="D35" s="153">
        <v>1</v>
      </c>
      <c r="E35" s="162">
        <f>Wyniki!N6</f>
        <v>0</v>
      </c>
      <c r="F35" s="162">
        <f>Wyniki!N9</f>
        <v>0</v>
      </c>
      <c r="G35" s="157">
        <v>4</v>
      </c>
    </row>
    <row r="36" spans="2:7" ht="12.75">
      <c r="B36" s="156">
        <v>3</v>
      </c>
      <c r="C36" s="29">
        <v>4</v>
      </c>
      <c r="D36" s="153">
        <v>7</v>
      </c>
      <c r="E36" s="162">
        <f>Wyniki!Z12</f>
        <v>12</v>
      </c>
      <c r="F36" s="162">
        <f>Wyniki!Z10</f>
        <v>12</v>
      </c>
      <c r="G36" s="157">
        <v>5</v>
      </c>
    </row>
    <row r="37" spans="2:7" ht="13.5" thickBot="1">
      <c r="B37" s="158">
        <v>4</v>
      </c>
      <c r="C37" s="159">
        <v>5</v>
      </c>
      <c r="D37" s="160">
        <v>3</v>
      </c>
      <c r="E37" s="163">
        <f>Wyniki!H20</f>
        <v>12</v>
      </c>
      <c r="F37" s="163">
        <f>Wyniki!H19</f>
        <v>12</v>
      </c>
      <c r="G37" s="161">
        <v>2</v>
      </c>
    </row>
    <row r="38" ht="13.5" thickBot="1">
      <c r="B38" s="2"/>
    </row>
    <row r="39" spans="2:7" ht="12.75">
      <c r="B39" s="192" t="s">
        <v>67</v>
      </c>
      <c r="C39" s="193"/>
      <c r="D39" s="193"/>
      <c r="E39" s="193"/>
      <c r="F39" s="193"/>
      <c r="G39" s="194"/>
    </row>
    <row r="40" spans="2:7" ht="12.75">
      <c r="B40" s="156">
        <v>1</v>
      </c>
      <c r="C40" s="29">
        <v>7</v>
      </c>
      <c r="D40" s="153">
        <v>8</v>
      </c>
      <c r="E40" s="162">
        <f>Wyniki!T25</f>
        <v>12</v>
      </c>
      <c r="F40" s="162">
        <f>Wyniki!T24</f>
        <v>12</v>
      </c>
      <c r="G40" s="157">
        <v>7</v>
      </c>
    </row>
    <row r="41" spans="2:7" ht="12.75">
      <c r="B41" s="156">
        <v>2</v>
      </c>
      <c r="C41" s="29">
        <v>3</v>
      </c>
      <c r="D41" s="153">
        <v>2</v>
      </c>
      <c r="E41" s="162">
        <f>Wyniki!T7</f>
        <v>12</v>
      </c>
      <c r="F41" s="162">
        <f>Wyniki!T10</f>
        <v>12</v>
      </c>
      <c r="G41" s="157">
        <v>5</v>
      </c>
    </row>
    <row r="42" spans="2:7" ht="12.75">
      <c r="B42" s="156">
        <v>3</v>
      </c>
      <c r="C42" s="29">
        <v>5</v>
      </c>
      <c r="D42" s="153">
        <v>1</v>
      </c>
      <c r="E42" s="162">
        <f>Wyniki!H18</f>
        <v>0</v>
      </c>
      <c r="F42" s="162">
        <f>Wyniki!H23</f>
        <v>0</v>
      </c>
      <c r="G42" s="157">
        <v>6</v>
      </c>
    </row>
    <row r="43" spans="2:7" ht="13.5" thickBot="1">
      <c r="B43" s="158">
        <v>4</v>
      </c>
      <c r="C43" s="159">
        <v>6</v>
      </c>
      <c r="D43" s="160">
        <v>4</v>
      </c>
      <c r="E43" s="163">
        <f>Wyniki!N21</f>
        <v>12</v>
      </c>
      <c r="F43" s="163">
        <f>Wyniki!N20</f>
        <v>12</v>
      </c>
      <c r="G43" s="161">
        <v>3</v>
      </c>
    </row>
    <row r="45" spans="11:18" ht="12.75" hidden="1">
      <c r="K45">
        <f>IF(K6&gt;=L6,1,0)+IF(K6&gt;=M6,1,0)+IF(K6&gt;=N6,1,0)+IF(K6&gt;=O6,1,0)+IF(K6&gt;=P6,1,0)+IF(K6&gt;=Q6,1,0)+IF(K6&gt;=R6,1,0)</f>
        <v>1</v>
      </c>
      <c r="L45">
        <f>IF(L6&gt;=M6,1,0)+IF(L6&gt;=N6,1,0)+IF(L6&gt;=O6,1,0)+IF(L6&gt;=P6,1,0)+IF(L6&gt;=Q6,1,0)+IF(L6&gt;=R6,1,0)+IF(L6&gt;=K6,1,0)</f>
        <v>7</v>
      </c>
      <c r="M45">
        <f>IF(M6&gt;=N6,1,0)+IF(M6&gt;=O6,1,0)+IF(M6&gt;=P6,1,0)+IF(M6&gt;=Q6,1,0)+IF(M6&gt;=R6,1,0)+IF(M6&gt;=K6,1,0)+IF(M6&gt;=L6,1,0)</f>
        <v>7</v>
      </c>
      <c r="N45">
        <f>IF(N6&gt;=O6,1,0)+IF(N6&gt;=P6,1,0)+IF(N6&gt;=Q6,1,0)+IF(N6&gt;=R6,1,0)+IF(N6&gt;=K6,1,0)+IF(N6&gt;=L6,1,0)+IF(N6&gt;=M6,1,0)</f>
        <v>7</v>
      </c>
      <c r="O45">
        <f>IF(O6&gt;=P6,1,0)+IF(O6&gt;=Q6,1,0)+IF(O6&gt;=R6,1,0)+IF(O6&gt;=K6,1,0)+IF(O6&gt;=L6,1,0)+IF(O6&gt;=M6,1,0)+IF(O6&gt;=N6,1,0)</f>
        <v>7</v>
      </c>
      <c r="P45">
        <f>IF(P6&gt;=Q6,1,0)+IF(P6&gt;=R6,1,0)+IF(P6&gt;=K6,1,0)+IF(P6&gt;=L6,1,0)+IF(P6&gt;=M6,1,0)+IF(P6&gt;=N6,1,0)+IF(P6&gt;=O6,1,0)</f>
        <v>7</v>
      </c>
      <c r="Q45">
        <f>IF(Q6&gt;=R6,1,0)+IF(Q6&gt;=K6,1,0)+IF(Q6&gt;=L6,1,0)+IF(Q6&gt;=M6,1,0)+IF(Q6&gt;=N6,1,0)+IF(Q6&gt;=O6,1,0)+IF(Q6&gt;=P6,1,0)</f>
        <v>7</v>
      </c>
      <c r="R45">
        <f>IF(R6&gt;=K6,1,0)+IF(R6&gt;=L6,1,0)+IF(R6&gt;=M6,1,0)+IF(R6&gt;=N6,1,0)+IF(R6&gt;=O6,1,0)+IF(R6&gt;=P6,1,0)+IF(R6&gt;=Q6,1,0)</f>
        <v>1</v>
      </c>
    </row>
    <row r="46" spans="11:18" ht="12.75" hidden="1">
      <c r="K46">
        <f>8-K45</f>
        <v>7</v>
      </c>
      <c r="L46">
        <f aca="true" t="shared" si="7" ref="L46:R46">8-L45</f>
        <v>1</v>
      </c>
      <c r="M46">
        <f t="shared" si="7"/>
        <v>1</v>
      </c>
      <c r="N46">
        <f t="shared" si="7"/>
        <v>1</v>
      </c>
      <c r="O46">
        <f t="shared" si="7"/>
        <v>1</v>
      </c>
      <c r="P46">
        <f t="shared" si="7"/>
        <v>1</v>
      </c>
      <c r="Q46">
        <f t="shared" si="7"/>
        <v>1</v>
      </c>
      <c r="R46">
        <f t="shared" si="7"/>
        <v>7</v>
      </c>
    </row>
    <row r="47" spans="11:18" ht="12.75" hidden="1">
      <c r="K47">
        <f>IF(K8&gt;=L8,1,0)+IF(K8&gt;=M8,1,0)+IF(K8&gt;=N8,1,0)+IF(K8&gt;=O8,1,0)+IF(K8&gt;=P8,1,0)+IF(K8&gt;=Q8,1,0)+IF(K8&gt;=R8,1,0)</f>
        <v>0</v>
      </c>
      <c r="L47">
        <f>IF(L8&gt;=M8,1,0)+IF(L8&gt;=N8,1,0)+IF(L8&gt;=O8,1,0)+IF(L8&gt;=P8,1,0)+IF(L8&gt;=Q8,1,0)+IF(L8&gt;=R8,1,0)+IF(L8&gt;=K8,1,0)</f>
        <v>7</v>
      </c>
      <c r="M47">
        <f>IF(M8&gt;=N8,1,0)+IF(M8&gt;=O8,1,0)+IF(M8&gt;=P8,1,0)+IF(M8&gt;=Q8,1,0)+IF(M8&gt;=R8,1,0)+IF(M8&gt;=K8,1,0)+IF(M8&gt;=L8,1,0)</f>
        <v>2</v>
      </c>
      <c r="N47">
        <f>IF(N8&gt;=O8,1,0)+IF(N8&gt;=P8,1,0)+IF(N8&gt;=Q8,1,0)+IF(N8&gt;=R8,1,0)+IF(N8&gt;=K8,1,0)+IF(N8&gt;=L8,1,0)+IF(N8&gt;=M8,1,0)</f>
        <v>7</v>
      </c>
      <c r="O47">
        <f>IF(O8&gt;=P8,1,0)+IF(O8&gt;=Q8,1,0)+IF(O8&gt;=R8,1,0)+IF(O8&gt;=K8,1,0)+IF(O8&gt;=L8,1,0)+IF(O8&gt;=M8,1,0)+IF(O8&gt;=N8,1,0)</f>
        <v>7</v>
      </c>
      <c r="P47">
        <f>IF(P8&gt;=Q8,1,0)+IF(P8&gt;=R8,1,0)+IF(P8&gt;=K8,1,0)+IF(P8&gt;=L8,1,0)+IF(P8&gt;=M8,1,0)+IF(P8&gt;=N8,1,0)+IF(P8&gt;=O8,1,0)</f>
        <v>7</v>
      </c>
      <c r="Q47">
        <f>IF(Q8&gt;=R8,1,0)+IF(Q8&gt;=K8,1,0)+IF(Q8&gt;=L8,1,0)+IF(Q8&gt;=M8,1,0)+IF(Q8&gt;=N8,1,0)+IF(Q8&gt;=O8,1,0)+IF(Q8&gt;=P8,1,0)</f>
        <v>7</v>
      </c>
      <c r="R47">
        <f>IF(R8&gt;=K8,1,0)+IF(R8&gt;=L8,1,0)+IF(R8&gt;=M8,1,0)+IF(R8&gt;=N8,1,0)+IF(R8&gt;=O8,1,0)+IF(R8&gt;=P8,1,0)+IF(R8&gt;=Q8,1,0)</f>
        <v>2</v>
      </c>
    </row>
    <row r="48" spans="11:18" ht="12.75" hidden="1">
      <c r="K48">
        <f aca="true" t="shared" si="8" ref="K48:R48">8-K47</f>
        <v>8</v>
      </c>
      <c r="L48">
        <f t="shared" si="8"/>
        <v>1</v>
      </c>
      <c r="M48">
        <f t="shared" si="8"/>
        <v>6</v>
      </c>
      <c r="N48">
        <f t="shared" si="8"/>
        <v>1</v>
      </c>
      <c r="O48">
        <f t="shared" si="8"/>
        <v>1</v>
      </c>
      <c r="P48">
        <f t="shared" si="8"/>
        <v>1</v>
      </c>
      <c r="Q48">
        <f t="shared" si="8"/>
        <v>1</v>
      </c>
      <c r="R48">
        <f t="shared" si="8"/>
        <v>6</v>
      </c>
    </row>
    <row r="49" spans="11:18" ht="12.75" hidden="1">
      <c r="K49">
        <f>IF(K10&gt;=L10,1,0)+IF(K10&gt;=M10,1,0)+IF(K10&gt;=N10,1,0)+IF(K10&gt;=O10,1,0)+IF(K10&gt;=P10,1,0)+IF(K10&gt;=Q10,1,0)+IF(K10&gt;=R10,1,0)</f>
        <v>0</v>
      </c>
      <c r="L49">
        <f>IF(L10&gt;=M10,1,0)+IF(L10&gt;=N10,1,0)+IF(L10&gt;=O10,1,0)+IF(L10&gt;=P10,1,0)+IF(L10&gt;=Q10,1,0)+IF(L10&gt;=R10,1,0)+IF(L10&gt;=K10,1,0)</f>
        <v>7</v>
      </c>
      <c r="M49">
        <f>IF(M10&gt;=N10,1,0)+IF(M10&gt;=O10,1,0)+IF(M10&gt;=P10,1,0)+IF(M10&gt;=Q10,1,0)+IF(M10&gt;=R10,1,0)+IF(M10&gt;=K10,1,0)+IF(M10&gt;=L10,1,0)</f>
        <v>3</v>
      </c>
      <c r="N49">
        <f>IF(N10&gt;=O10,1,0)+IF(N10&gt;=P10,1,0)+IF(N10&gt;=Q10,1,0)+IF(N10&gt;=R10,1,0)+IF(N10&gt;=K10,1,0)+IF(N10&gt;=L10,1,0)+IF(N10&gt;=M10,1,0)</f>
        <v>7</v>
      </c>
      <c r="O49">
        <f>IF(O10&gt;=P10,1,0)+IF(O10&gt;=Q10,1,0)+IF(O10&gt;=R10,1,0)+IF(O10&gt;=K10,1,0)+IF(O10&gt;=L10,1,0)+IF(O10&gt;=M10,1,0)+IF(O10&gt;=N10,1,0)</f>
        <v>3</v>
      </c>
      <c r="P49">
        <f>IF(P10&gt;=Q10,1,0)+IF(P10&gt;=R10,1,0)+IF(P10&gt;=K10,1,0)+IF(P10&gt;=L10,1,0)+IF(P10&gt;=M10,1,0)+IF(P10&gt;=N10,1,0)+IF(P10&gt;=O10,1,0)</f>
        <v>7</v>
      </c>
      <c r="Q49">
        <f>IF(Q10&gt;=R10,1,0)+IF(Q10&gt;=K10,1,0)+IF(Q10&gt;=L10,1,0)+IF(Q10&gt;=M10,1,0)+IF(Q10&gt;=N10,1,0)+IF(Q10&gt;=O10,1,0)+IF(Q10&gt;=P10,1,0)</f>
        <v>7</v>
      </c>
      <c r="R49">
        <f>IF(R10&gt;=K10,1,0)+IF(R10&gt;=L10,1,0)+IF(R10&gt;=M10,1,0)+IF(R10&gt;=N10,1,0)+IF(R10&gt;=O10,1,0)+IF(R10&gt;=P10,1,0)+IF(R10&gt;=Q10,1,0)</f>
        <v>3</v>
      </c>
    </row>
    <row r="50" spans="11:18" ht="12.75" hidden="1">
      <c r="K50">
        <f aca="true" t="shared" si="9" ref="K50:R50">8-K49</f>
        <v>8</v>
      </c>
      <c r="L50">
        <f t="shared" si="9"/>
        <v>1</v>
      </c>
      <c r="M50">
        <f t="shared" si="9"/>
        <v>5</v>
      </c>
      <c r="N50">
        <f t="shared" si="9"/>
        <v>1</v>
      </c>
      <c r="O50">
        <f t="shared" si="9"/>
        <v>5</v>
      </c>
      <c r="P50">
        <f t="shared" si="9"/>
        <v>1</v>
      </c>
      <c r="Q50">
        <f t="shared" si="9"/>
        <v>1</v>
      </c>
      <c r="R50">
        <f t="shared" si="9"/>
        <v>5</v>
      </c>
    </row>
    <row r="51" spans="11:18" ht="12.75" hidden="1">
      <c r="K51">
        <f>IF(K12&gt;=L12,1,0)+IF(K12&gt;=M12,1,0)+IF(K12&gt;=N12,1,0)+IF(K12&gt;=O12,1,0)+IF(K12&gt;=P12,1,0)+IF(K12&gt;=Q12,1,0)+IF(K12&gt;=R12,1,0)</f>
        <v>0</v>
      </c>
      <c r="L51">
        <f>IF(L12&gt;=M12,1,0)+IF(L12&gt;=N12,1,0)+IF(L12&gt;=O12,1,0)+IF(L12&gt;=P12,1,0)+IF(L12&gt;=Q12,1,0)+IF(L12&gt;=R12,1,0)+IF(L12&gt;=K12,1,0)</f>
        <v>7</v>
      </c>
      <c r="M51">
        <f>IF(M12&gt;=N12,1,0)+IF(M12&gt;=O12,1,0)+IF(M12&gt;=P12,1,0)+IF(M12&gt;=Q12,1,0)+IF(M12&gt;=R12,1,0)+IF(M12&gt;=K12,1,0)+IF(M12&gt;=L12,1,0)</f>
        <v>4</v>
      </c>
      <c r="N51">
        <f>IF(N12&gt;=O12,1,0)+IF(N12&gt;=P12,1,0)+IF(N12&gt;=Q12,1,0)+IF(N12&gt;=R12,1,0)+IF(N12&gt;=K12,1,0)+IF(N12&gt;=L12,1,0)+IF(N12&gt;=M12,1,0)</f>
        <v>7</v>
      </c>
      <c r="O51">
        <f>IF(O12&gt;=P12,1,0)+IF(O12&gt;=Q12,1,0)+IF(O12&gt;=R12,1,0)+IF(O12&gt;=K12,1,0)+IF(O12&gt;=L12,1,0)+IF(O12&gt;=M12,1,0)+IF(O12&gt;=N12,1,0)</f>
        <v>4</v>
      </c>
      <c r="P51">
        <f>IF(P12&gt;=Q12,1,0)+IF(P12&gt;=R12,1,0)+IF(P12&gt;=K12,1,0)+IF(P12&gt;=L12,1,0)+IF(P12&gt;=M12,1,0)+IF(P12&gt;=N12,1,0)+IF(P12&gt;=O12,1,0)</f>
        <v>7</v>
      </c>
      <c r="Q51">
        <f>IF(Q12&gt;=R12,1,0)+IF(Q12&gt;=K12,1,0)+IF(Q12&gt;=L12,1,0)+IF(Q12&gt;=M12,1,0)+IF(Q12&gt;=N12,1,0)+IF(Q12&gt;=O12,1,0)+IF(Q12&gt;=P12,1,0)</f>
        <v>4</v>
      </c>
      <c r="R51">
        <f>IF(R12&gt;=K12,1,0)+IF(R12&gt;=L12,1,0)+IF(R12&gt;=M12,1,0)+IF(R12&gt;=N12,1,0)+IF(R12&gt;=O12,1,0)+IF(R12&gt;=P12,1,0)+IF(R12&gt;=Q12,1,0)</f>
        <v>4</v>
      </c>
    </row>
    <row r="52" spans="11:18" ht="12.75" hidden="1">
      <c r="K52">
        <f aca="true" t="shared" si="10" ref="K52:R52">8-K51</f>
        <v>8</v>
      </c>
      <c r="L52">
        <f t="shared" si="10"/>
        <v>1</v>
      </c>
      <c r="M52">
        <f t="shared" si="10"/>
        <v>4</v>
      </c>
      <c r="N52">
        <f t="shared" si="10"/>
        <v>1</v>
      </c>
      <c r="O52">
        <f t="shared" si="10"/>
        <v>4</v>
      </c>
      <c r="P52">
        <f t="shared" si="10"/>
        <v>1</v>
      </c>
      <c r="Q52">
        <f t="shared" si="10"/>
        <v>4</v>
      </c>
      <c r="R52">
        <f t="shared" si="10"/>
        <v>4</v>
      </c>
    </row>
    <row r="53" spans="11:18" ht="12.75" hidden="1">
      <c r="K53">
        <f>IF(K14&gt;=L14,1,0)+IF(K14&gt;=M14,1,0)+IF(K14&gt;=N14,1,0)+IF(K14&gt;=O14,1,0)+IF(K14&gt;=P14,1,0)+IF(K14&gt;=Q14,1,0)+IF(K14&gt;=R14,1,0)</f>
        <v>0</v>
      </c>
      <c r="L53">
        <f>IF(L14&gt;=M14,1,0)+IF(L14&gt;=N14,1,0)+IF(L14&gt;=O14,1,0)+IF(L14&gt;=P14,1,0)+IF(L14&gt;=Q14,1,0)+IF(L14&gt;=R14,1,0)+IF(L14&gt;=K14,1,0)</f>
        <v>5</v>
      </c>
      <c r="M53">
        <f>IF(M14&gt;=N14,1,0)+IF(M14&gt;=O14,1,0)+IF(M14&gt;=P14,1,0)+IF(M14&gt;=Q14,1,0)+IF(M14&gt;=R14,1,0)+IF(M14&gt;=K14,1,0)+IF(M14&gt;=L14,1,0)</f>
        <v>5</v>
      </c>
      <c r="N53">
        <f>IF(N14&gt;=O14,1,0)+IF(N14&gt;=P14,1,0)+IF(N14&gt;=Q14,1,0)+IF(N14&gt;=R14,1,0)+IF(N14&gt;=K14,1,0)+IF(N14&gt;=L14,1,0)+IF(N14&gt;=M14,1,0)</f>
        <v>7</v>
      </c>
      <c r="O53">
        <f>IF(O14&gt;=P14,1,0)+IF(O14&gt;=Q14,1,0)+IF(O14&gt;=R14,1,0)+IF(O14&gt;=K14,1,0)+IF(O14&gt;=L14,1,0)+IF(O14&gt;=M14,1,0)+IF(O14&gt;=N14,1,0)</f>
        <v>5</v>
      </c>
      <c r="P53">
        <f>IF(P14&gt;=Q14,1,0)+IF(P14&gt;=R14,1,0)+IF(P14&gt;=K14,1,0)+IF(P14&gt;=L14,1,0)+IF(P14&gt;=M14,1,0)+IF(P14&gt;=N14,1,0)+IF(P14&gt;=O14,1,0)</f>
        <v>7</v>
      </c>
      <c r="Q53">
        <f>IF(Q14&gt;=R14,1,0)+IF(Q14&gt;=K14,1,0)+IF(Q14&gt;=L14,1,0)+IF(Q14&gt;=M14,1,0)+IF(Q14&gt;=N14,1,0)+IF(Q14&gt;=O14,1,0)+IF(Q14&gt;=P14,1,0)</f>
        <v>5</v>
      </c>
      <c r="R53">
        <f>IF(R14&gt;=K14,1,0)+IF(R14&gt;=L14,1,0)+IF(R14&gt;=M14,1,0)+IF(R14&gt;=N14,1,0)+IF(R14&gt;=O14,1,0)+IF(R14&gt;=P14,1,0)+IF(R14&gt;=Q14,1,0)</f>
        <v>5</v>
      </c>
    </row>
    <row r="54" spans="11:18" ht="12.75" hidden="1">
      <c r="K54">
        <f aca="true" t="shared" si="11" ref="K54:R54">8-K53</f>
        <v>8</v>
      </c>
      <c r="L54">
        <f t="shared" si="11"/>
        <v>3</v>
      </c>
      <c r="M54">
        <f t="shared" si="11"/>
        <v>3</v>
      </c>
      <c r="N54">
        <f t="shared" si="11"/>
        <v>1</v>
      </c>
      <c r="O54">
        <f t="shared" si="11"/>
        <v>3</v>
      </c>
      <c r="P54">
        <f t="shared" si="11"/>
        <v>1</v>
      </c>
      <c r="Q54">
        <f t="shared" si="11"/>
        <v>3</v>
      </c>
      <c r="R54">
        <f t="shared" si="11"/>
        <v>3</v>
      </c>
    </row>
    <row r="55" spans="11:18" ht="12.75" hidden="1">
      <c r="K55">
        <f>IF(K16&gt;=L16,1,0)+IF(K16&gt;=M16,1,0)+IF(K16&gt;=N16,1,0)+IF(K16&gt;=O16,1,0)+IF(K16&gt;=P16,1,0)+IF(K16&gt;=Q16,1,0)+IF(K16&gt;=R16,1,0)</f>
        <v>0</v>
      </c>
      <c r="L55">
        <f>IF(L16&gt;=M16,1,0)+IF(L16&gt;=N16,1,0)+IF(L16&gt;=O16,1,0)+IF(L16&gt;=P16,1,0)+IF(L16&gt;=Q16,1,0)+IF(L16&gt;=R16,1,0)+IF(L16&gt;=K16,1,0)</f>
        <v>6</v>
      </c>
      <c r="M55">
        <f>IF(M16&gt;=N16,1,0)+IF(M16&gt;=O16,1,0)+IF(M16&gt;=P16,1,0)+IF(M16&gt;=Q16,1,0)+IF(M16&gt;=R16,1,0)+IF(M16&gt;=K16,1,0)+IF(M16&gt;=L16,1,0)</f>
        <v>6</v>
      </c>
      <c r="N55">
        <f>IF(N16&gt;=O16,1,0)+IF(N16&gt;=P16,1,0)+IF(N16&gt;=Q16,1,0)+IF(N16&gt;=R16,1,0)+IF(N16&gt;=K16,1,0)+IF(N16&gt;=L16,1,0)+IF(N16&gt;=M16,1,0)</f>
        <v>6</v>
      </c>
      <c r="O55">
        <f>IF(O16&gt;=P16,1,0)+IF(O16&gt;=Q16,1,0)+IF(O16&gt;=R16,1,0)+IF(O16&gt;=K16,1,0)+IF(O16&gt;=L16,1,0)+IF(O16&gt;=M16,1,0)+IF(O16&gt;=N16,1,0)</f>
        <v>6</v>
      </c>
      <c r="P55">
        <f>IF(P16&gt;=Q16,1,0)+IF(P16&gt;=R16,1,0)+IF(P16&gt;=K16,1,0)+IF(P16&gt;=L16,1,0)+IF(P16&gt;=M16,1,0)+IF(P16&gt;=N16,1,0)+IF(P16&gt;=O16,1,0)</f>
        <v>7</v>
      </c>
      <c r="Q55">
        <f>IF(Q16&gt;=R16,1,0)+IF(Q16&gt;=K16,1,0)+IF(Q16&gt;=L16,1,0)+IF(Q16&gt;=M16,1,0)+IF(Q16&gt;=N16,1,0)+IF(Q16&gt;=O16,1,0)+IF(Q16&gt;=P16,1,0)</f>
        <v>6</v>
      </c>
      <c r="R55">
        <f>IF(R16&gt;=K16,1,0)+IF(R16&gt;=L16,1,0)+IF(R16&gt;=M16,1,0)+IF(R16&gt;=N16,1,0)+IF(R16&gt;=O16,1,0)+IF(R16&gt;=P16,1,0)+IF(R16&gt;=Q16,1,0)</f>
        <v>6</v>
      </c>
    </row>
    <row r="56" spans="11:18" ht="12.75" hidden="1">
      <c r="K56">
        <f aca="true" t="shared" si="12" ref="K56:R56">8-K55</f>
        <v>8</v>
      </c>
      <c r="L56">
        <f t="shared" si="12"/>
        <v>2</v>
      </c>
      <c r="M56">
        <f t="shared" si="12"/>
        <v>2</v>
      </c>
      <c r="N56">
        <f t="shared" si="12"/>
        <v>2</v>
      </c>
      <c r="O56">
        <f t="shared" si="12"/>
        <v>2</v>
      </c>
      <c r="P56">
        <f t="shared" si="12"/>
        <v>1</v>
      </c>
      <c r="Q56">
        <f t="shared" si="12"/>
        <v>2</v>
      </c>
      <c r="R56">
        <f t="shared" si="12"/>
        <v>2</v>
      </c>
    </row>
    <row r="57" spans="11:18" ht="12.75" hidden="1">
      <c r="K57">
        <f>IF(K18&gt;=L18,1,0)+IF(K18&gt;=M18,1,0)+IF(K18&gt;=N18,1,0)+IF(K18&gt;=O18,1,0)+IF(K18&gt;=P18,1,0)+IF(K18&gt;=Q18,1,0)+IF(K18&gt;=R18,1,0)</f>
        <v>0</v>
      </c>
      <c r="L57">
        <f>IF(L18&gt;=M18,1,0)+IF(L18&gt;=N18,1,0)+IF(L18&gt;=O18,1,0)+IF(L18&gt;=P18,1,0)+IF(L18&gt;=Q18,1,0)+IF(L18&gt;=R18,1,0)+IF(L18&gt;=K18,1,0)</f>
        <v>7</v>
      </c>
      <c r="M57">
        <f>IF(M18&gt;=N18,1,0)+IF(M18&gt;=O18,1,0)+IF(M18&gt;=P18,1,0)+IF(M18&gt;=Q18,1,0)+IF(M18&gt;=R18,1,0)+IF(M18&gt;=K18,1,0)+IF(M18&gt;=L18,1,0)</f>
        <v>7</v>
      </c>
      <c r="N57">
        <f>IF(N18&gt;=O18,1,0)+IF(N18&gt;=P18,1,0)+IF(N18&gt;=Q18,1,0)+IF(N18&gt;=R18,1,0)+IF(N18&gt;=K18,1,0)+IF(N18&gt;=L18,1,0)+IF(N18&gt;=M18,1,0)</f>
        <v>7</v>
      </c>
      <c r="O57">
        <f>IF(O18&gt;=P18,1,0)+IF(O18&gt;=Q18,1,0)+IF(O18&gt;=R18,1,0)+IF(O18&gt;=K18,1,0)+IF(O18&gt;=L18,1,0)+IF(O18&gt;=M18,1,0)+IF(O18&gt;=N18,1,0)</f>
        <v>7</v>
      </c>
      <c r="P57">
        <f>IF(P18&gt;=Q18,1,0)+IF(P18&gt;=R18,1,0)+IF(P18&gt;=K18,1,0)+IF(P18&gt;=L18,1,0)+IF(P18&gt;=M18,1,0)+IF(P18&gt;=N18,1,0)+IF(P18&gt;=O18,1,0)</f>
        <v>7</v>
      </c>
      <c r="Q57">
        <f>IF(Q18&gt;=R18,1,0)+IF(Q18&gt;=K18,1,0)+IF(Q18&gt;=L18,1,0)+IF(Q18&gt;=M18,1,0)+IF(Q18&gt;=N18,1,0)+IF(Q18&gt;=O18,1,0)+IF(Q18&gt;=P18,1,0)</f>
        <v>7</v>
      </c>
      <c r="R57">
        <f>IF(R18&gt;=K18,1,0)+IF(R18&gt;=L18,1,0)+IF(R18&gt;=M18,1,0)+IF(R18&gt;=N18,1,0)+IF(R18&gt;=O18,1,0)+IF(R18&gt;=P18,1,0)+IF(R18&gt;=Q18,1,0)</f>
        <v>7</v>
      </c>
    </row>
    <row r="58" spans="11:18" ht="12.75" hidden="1">
      <c r="K58">
        <f aca="true" t="shared" si="13" ref="K58:R58">8-K57</f>
        <v>8</v>
      </c>
      <c r="L58">
        <f t="shared" si="13"/>
        <v>1</v>
      </c>
      <c r="M58">
        <f t="shared" si="13"/>
        <v>1</v>
      </c>
      <c r="N58">
        <f t="shared" si="13"/>
        <v>1</v>
      </c>
      <c r="O58">
        <f t="shared" si="13"/>
        <v>1</v>
      </c>
      <c r="P58">
        <f t="shared" si="13"/>
        <v>1</v>
      </c>
      <c r="Q58">
        <f t="shared" si="13"/>
        <v>1</v>
      </c>
      <c r="R58">
        <f t="shared" si="13"/>
        <v>1</v>
      </c>
    </row>
  </sheetData>
  <mergeCells count="25">
    <mergeCell ref="I18:I19"/>
    <mergeCell ref="I4:J5"/>
    <mergeCell ref="I10:I11"/>
    <mergeCell ref="I12:I13"/>
    <mergeCell ref="I14:I15"/>
    <mergeCell ref="I16:I17"/>
    <mergeCell ref="P4:P5"/>
    <mergeCell ref="Q4:Q5"/>
    <mergeCell ref="R4:R5"/>
    <mergeCell ref="L4:L5"/>
    <mergeCell ref="M4:M5"/>
    <mergeCell ref="N4:N5"/>
    <mergeCell ref="O4:O5"/>
    <mergeCell ref="E3:F3"/>
    <mergeCell ref="B2:G2"/>
    <mergeCell ref="B9:G9"/>
    <mergeCell ref="K4:K5"/>
    <mergeCell ref="I6:I7"/>
    <mergeCell ref="I8:I9"/>
    <mergeCell ref="I2:M3"/>
    <mergeCell ref="B39:G39"/>
    <mergeCell ref="B15:G15"/>
    <mergeCell ref="B21:G21"/>
    <mergeCell ref="B27:G27"/>
    <mergeCell ref="B33:G3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CU27"/>
  <sheetViews>
    <sheetView workbookViewId="0" topLeftCell="A4">
      <selection activeCell="G32" sqref="G32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6" width="3.75390625" style="0" customWidth="1"/>
    <col min="7" max="7" width="7.125" style="0" customWidth="1"/>
    <col min="8" max="8" width="7.375" style="0" customWidth="1"/>
    <col min="9" max="12" width="3.75390625" style="0" customWidth="1"/>
    <col min="13" max="13" width="6.875" style="0" customWidth="1"/>
    <col min="14" max="14" width="7.75390625" style="0" customWidth="1"/>
    <col min="15" max="18" width="3.75390625" style="0" customWidth="1"/>
    <col min="19" max="20" width="7.625" style="0" bestFit="1" customWidth="1"/>
    <col min="21" max="23" width="3.75390625" style="0" customWidth="1"/>
    <col min="24" max="24" width="8.625" style="0" bestFit="1" customWidth="1"/>
    <col min="25" max="25" width="9.00390625" style="0" customWidth="1"/>
    <col min="26" max="26" width="9.875" style="0" bestFit="1" customWidth="1"/>
    <col min="27" max="27" width="3.75390625" style="0" customWidth="1"/>
    <col min="28" max="28" width="6.375" style="0" customWidth="1"/>
    <col min="29" max="30" width="3.75390625" style="0" customWidth="1"/>
    <col min="31" max="31" width="6.00390625" style="0" customWidth="1"/>
    <col min="32" max="32" width="3.75390625" style="0" customWidth="1"/>
    <col min="33" max="33" width="5.25390625" style="0" customWidth="1"/>
    <col min="34" max="34" width="5.75390625" style="0" customWidth="1"/>
    <col min="35" max="35" width="5.75390625" style="0" hidden="1" customWidth="1"/>
    <col min="36" max="36" width="5.375" style="0" hidden="1" customWidth="1"/>
    <col min="37" max="37" width="6.00390625" style="0" customWidth="1"/>
    <col min="38" max="40" width="4.75390625" style="0" customWidth="1"/>
    <col min="41" max="41" width="5.875" style="0" bestFit="1" customWidth="1"/>
  </cols>
  <sheetData>
    <row r="1" ht="18" customHeight="1"/>
    <row r="2" spans="8:13" ht="27" customHeight="1">
      <c r="H2" s="74" t="s">
        <v>27</v>
      </c>
      <c r="J2" s="75" t="s">
        <v>28</v>
      </c>
      <c r="M2" s="81" t="s">
        <v>42</v>
      </c>
    </row>
    <row r="3" ht="24.75" customHeight="1">
      <c r="Z3" s="1"/>
    </row>
    <row r="4" spans="2:99" ht="22.5" customHeight="1">
      <c r="B4" s="12"/>
      <c r="C4" s="207" t="s">
        <v>35</v>
      </c>
      <c r="D4" s="208"/>
      <c r="E4" s="208"/>
      <c r="F4" s="208"/>
      <c r="G4" s="208"/>
      <c r="H4" s="209"/>
      <c r="I4" s="207" t="s">
        <v>36</v>
      </c>
      <c r="J4" s="208"/>
      <c r="K4" s="208"/>
      <c r="L4" s="208"/>
      <c r="M4" s="208"/>
      <c r="N4" s="209"/>
      <c r="O4" s="207" t="s">
        <v>37</v>
      </c>
      <c r="P4" s="208"/>
      <c r="Q4" s="208"/>
      <c r="R4" s="208"/>
      <c r="S4" s="208"/>
      <c r="T4" s="209"/>
      <c r="U4" s="207" t="s">
        <v>38</v>
      </c>
      <c r="V4" s="208"/>
      <c r="W4" s="208"/>
      <c r="X4" s="208"/>
      <c r="Y4" s="208"/>
      <c r="Z4" s="209"/>
      <c r="AQ4" s="6"/>
      <c r="BL4" s="23" t="s">
        <v>6</v>
      </c>
      <c r="CH4" s="36"/>
      <c r="CI4" s="32"/>
      <c r="CJ4" s="32"/>
      <c r="CK4" s="32"/>
      <c r="CL4" s="32"/>
      <c r="CM4" s="32"/>
      <c r="CN4" s="37" t="s">
        <v>10</v>
      </c>
      <c r="CO4" s="32"/>
      <c r="CP4" s="32"/>
      <c r="CQ4" s="32"/>
      <c r="CR4" s="32"/>
      <c r="CS4" s="32"/>
      <c r="CT4" s="32"/>
      <c r="CU4" s="34"/>
    </row>
    <row r="5" spans="2:99" ht="26.25" customHeight="1">
      <c r="B5" s="89"/>
      <c r="C5" s="7">
        <v>1</v>
      </c>
      <c r="D5" s="7">
        <v>2</v>
      </c>
      <c r="E5" s="7">
        <v>3</v>
      </c>
      <c r="F5" s="7">
        <v>4</v>
      </c>
      <c r="G5" s="7" t="s">
        <v>53</v>
      </c>
      <c r="H5" s="11" t="s">
        <v>2</v>
      </c>
      <c r="I5" s="8">
        <v>5</v>
      </c>
      <c r="J5" s="7">
        <v>6</v>
      </c>
      <c r="K5" s="7">
        <v>7</v>
      </c>
      <c r="L5" s="7">
        <v>8</v>
      </c>
      <c r="M5" s="7" t="s">
        <v>53</v>
      </c>
      <c r="N5" s="11" t="s">
        <v>2</v>
      </c>
      <c r="O5" s="8">
        <v>9</v>
      </c>
      <c r="P5" s="7">
        <v>10</v>
      </c>
      <c r="Q5" s="7">
        <v>11</v>
      </c>
      <c r="R5" s="7">
        <v>12</v>
      </c>
      <c r="S5" s="7" t="s">
        <v>53</v>
      </c>
      <c r="T5" s="11" t="s">
        <v>2</v>
      </c>
      <c r="U5" s="8">
        <v>13</v>
      </c>
      <c r="V5" s="7">
        <v>14</v>
      </c>
      <c r="W5" s="7">
        <v>15</v>
      </c>
      <c r="X5" s="7">
        <v>16</v>
      </c>
      <c r="Y5" s="7" t="s">
        <v>53</v>
      </c>
      <c r="Z5" s="11" t="s">
        <v>2</v>
      </c>
      <c r="AQ5" s="6"/>
      <c r="BL5" s="23"/>
      <c r="CH5" s="219">
        <v>1</v>
      </c>
      <c r="CI5" s="220"/>
      <c r="CJ5" s="221"/>
      <c r="CK5" s="219">
        <v>2</v>
      </c>
      <c r="CL5" s="220"/>
      <c r="CM5" s="221"/>
      <c r="CN5" s="220">
        <v>3</v>
      </c>
      <c r="CO5" s="221"/>
      <c r="CP5" s="219">
        <v>4</v>
      </c>
      <c r="CQ5" s="220"/>
      <c r="CR5" s="221"/>
      <c r="CS5" s="219">
        <v>5</v>
      </c>
      <c r="CT5" s="220"/>
      <c r="CU5" s="221"/>
    </row>
    <row r="6" spans="1:99" ht="24" customHeight="1">
      <c r="A6" s="216" t="s">
        <v>3</v>
      </c>
      <c r="B6" s="5">
        <v>1</v>
      </c>
      <c r="C6" s="66">
        <f>Analiza!D12</f>
        <v>0</v>
      </c>
      <c r="D6" s="66">
        <f>Analiza!D25</f>
        <v>0</v>
      </c>
      <c r="E6" s="140">
        <f>Analiza!D38</f>
        <v>0</v>
      </c>
      <c r="F6" s="141">
        <f>Analiza!D51</f>
        <v>0</v>
      </c>
      <c r="G6" s="60">
        <f>Analiza!D59</f>
        <v>4</v>
      </c>
      <c r="H6" s="61"/>
      <c r="I6" s="66">
        <f>Analiza!H15</f>
        <v>0</v>
      </c>
      <c r="J6" s="66">
        <f>Analiza!H28</f>
        <v>0</v>
      </c>
      <c r="K6" s="140">
        <f>Analiza!H41</f>
        <v>0</v>
      </c>
      <c r="L6" s="141">
        <f>Analiza!H54</f>
        <v>0</v>
      </c>
      <c r="M6" s="60">
        <f>Analiza!AG68</f>
        <v>4</v>
      </c>
      <c r="N6" s="61"/>
      <c r="O6" s="66">
        <f>Analiza!M13</f>
        <v>0</v>
      </c>
      <c r="P6" s="66">
        <f>Analiza!M26</f>
        <v>0</v>
      </c>
      <c r="Q6" s="140">
        <f>Analiza!M39</f>
        <v>0</v>
      </c>
      <c r="R6" s="141">
        <f>Analiza!M52</f>
        <v>0</v>
      </c>
      <c r="S6" s="60">
        <f>Analiza!C68</f>
        <v>4</v>
      </c>
      <c r="T6" s="61"/>
      <c r="U6" s="66">
        <f>Analiza!S14</f>
        <v>0</v>
      </c>
      <c r="V6" s="66">
        <f>Analiza!S27</f>
        <v>0</v>
      </c>
      <c r="W6" s="140">
        <f>Analiza!S40</f>
        <v>0</v>
      </c>
      <c r="X6" s="141">
        <f>Analiza!S53</f>
        <v>0</v>
      </c>
      <c r="Y6" s="60">
        <f>Analiza!AB77</f>
        <v>4</v>
      </c>
      <c r="Z6" s="61"/>
      <c r="AQ6" s="6"/>
      <c r="BL6" s="15">
        <v>1</v>
      </c>
      <c r="BM6" s="50" t="s">
        <v>19</v>
      </c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7"/>
      <c r="CG6" s="210" t="s">
        <v>13</v>
      </c>
      <c r="CH6" s="30">
        <v>1</v>
      </c>
      <c r="CI6" s="31" t="s">
        <v>1</v>
      </c>
      <c r="CJ6" s="34"/>
      <c r="CK6" s="31">
        <v>1</v>
      </c>
      <c r="CL6" s="31" t="s">
        <v>1</v>
      </c>
      <c r="CM6" s="34"/>
      <c r="CN6" s="31" t="s">
        <v>9</v>
      </c>
      <c r="CO6" s="34"/>
      <c r="CP6" s="30">
        <v>1</v>
      </c>
      <c r="CQ6" s="31" t="s">
        <v>1</v>
      </c>
      <c r="CR6" s="34"/>
      <c r="CS6" s="27">
        <v>1</v>
      </c>
      <c r="CT6" s="28" t="s">
        <v>1</v>
      </c>
      <c r="CU6" s="34"/>
    </row>
    <row r="7" spans="1:99" ht="24" customHeight="1">
      <c r="A7" s="216"/>
      <c r="B7" s="5">
        <v>2</v>
      </c>
      <c r="C7" s="66">
        <f>Analiza!D14</f>
        <v>2</v>
      </c>
      <c r="D7" s="66">
        <f>Analiza!D27</f>
        <v>2</v>
      </c>
      <c r="E7" s="140">
        <f>Analiza!D40</f>
        <v>2</v>
      </c>
      <c r="F7" s="67">
        <f>Analiza!D53</f>
        <v>2</v>
      </c>
      <c r="G7" s="60">
        <f>Analiza!AG77</f>
        <v>4</v>
      </c>
      <c r="H7" s="61">
        <f aca="true" t="shared" si="0" ref="H7:H12">SUM(C7:G7)</f>
        <v>12</v>
      </c>
      <c r="I7" s="66">
        <f>Analiza!I12</f>
        <v>2</v>
      </c>
      <c r="J7" s="66">
        <f>Analiza!I25</f>
        <v>2</v>
      </c>
      <c r="K7" s="140">
        <f>Analiza!I38</f>
        <v>2</v>
      </c>
      <c r="L7" s="67">
        <f>Analiza!I51</f>
        <v>2</v>
      </c>
      <c r="M7" s="60">
        <f>Analiza!I59</f>
        <v>4</v>
      </c>
      <c r="N7" s="61">
        <f aca="true" t="shared" si="1" ref="N7:N13">SUM(I7:M7)</f>
        <v>12</v>
      </c>
      <c r="O7" s="66">
        <f>Analiza!M15</f>
        <v>2</v>
      </c>
      <c r="P7" s="66">
        <f>Analiza!M28</f>
        <v>2</v>
      </c>
      <c r="Q7" s="140">
        <f>Analiza!M41</f>
        <v>2</v>
      </c>
      <c r="R7" s="67">
        <f>Analiza!M54</f>
        <v>2</v>
      </c>
      <c r="S7" s="60">
        <f>Analiza!H86</f>
        <v>4</v>
      </c>
      <c r="T7" s="61">
        <f aca="true" t="shared" si="2" ref="T7:T13">SUM(O7:S7)</f>
        <v>12</v>
      </c>
      <c r="U7" s="66">
        <f>Analiza!R14</f>
        <v>0</v>
      </c>
      <c r="V7" s="66">
        <f>Analiza!R27</f>
        <v>0</v>
      </c>
      <c r="W7" s="140">
        <f>Analiza!R40</f>
        <v>0</v>
      </c>
      <c r="X7" s="67">
        <f>Analiza!R53</f>
        <v>0</v>
      </c>
      <c r="Y7" s="60">
        <f>Analiza!AC77</f>
        <v>4</v>
      </c>
      <c r="Z7" s="61"/>
      <c r="AQ7" s="6"/>
      <c r="BL7" s="15">
        <v>2</v>
      </c>
      <c r="BM7" s="51" t="s">
        <v>20</v>
      </c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9"/>
      <c r="CG7" s="211"/>
      <c r="CH7" s="30">
        <v>2</v>
      </c>
      <c r="CI7" s="31" t="s">
        <v>1</v>
      </c>
      <c r="CJ7" s="33"/>
      <c r="CK7" s="31">
        <v>1</v>
      </c>
      <c r="CL7" s="31" t="s">
        <v>0</v>
      </c>
      <c r="CM7" s="33"/>
      <c r="CN7" s="31" t="s">
        <v>17</v>
      </c>
      <c r="CO7" s="33"/>
      <c r="CP7" s="30">
        <v>2</v>
      </c>
      <c r="CQ7" s="31" t="s">
        <v>1</v>
      </c>
      <c r="CR7" s="33"/>
      <c r="CS7" s="30">
        <v>2</v>
      </c>
      <c r="CT7" s="28" t="s">
        <v>0</v>
      </c>
      <c r="CU7" s="34"/>
    </row>
    <row r="8" spans="1:99" ht="24" customHeight="1">
      <c r="A8" s="216"/>
      <c r="B8" s="5">
        <v>3</v>
      </c>
      <c r="C8" s="66">
        <f>Analiza!D15</f>
        <v>2</v>
      </c>
      <c r="D8" s="66">
        <f>Analiza!D28</f>
        <v>2</v>
      </c>
      <c r="E8" s="140">
        <f>Analiza!D41</f>
        <v>2</v>
      </c>
      <c r="F8" s="67">
        <f>Analiza!D54</f>
        <v>2</v>
      </c>
      <c r="G8" s="60">
        <f>Analiza!M68</f>
        <v>4</v>
      </c>
      <c r="H8" s="61">
        <f t="shared" si="0"/>
        <v>12</v>
      </c>
      <c r="I8" s="66">
        <f>Analiza!I14</f>
        <v>2</v>
      </c>
      <c r="J8" s="66">
        <f>Analiza!I27</f>
        <v>2</v>
      </c>
      <c r="K8" s="140">
        <f>Analiza!I40</f>
        <v>2</v>
      </c>
      <c r="L8" s="67">
        <f>Analiza!I53</f>
        <v>2</v>
      </c>
      <c r="M8" s="60">
        <f>Analiza!M86</f>
        <v>4</v>
      </c>
      <c r="N8" s="61">
        <f t="shared" si="1"/>
        <v>12</v>
      </c>
      <c r="O8" s="66">
        <f>Analiza!N12</f>
        <v>2</v>
      </c>
      <c r="P8" s="66">
        <f>Analiza!N25</f>
        <v>2</v>
      </c>
      <c r="Q8" s="140">
        <f>Analiza!N38</f>
        <v>2</v>
      </c>
      <c r="R8" s="67">
        <f>Analiza!N51</f>
        <v>2</v>
      </c>
      <c r="S8" s="60">
        <f>Analiza!N59</f>
        <v>4</v>
      </c>
      <c r="T8" s="61">
        <f t="shared" si="2"/>
        <v>12</v>
      </c>
      <c r="U8" s="66">
        <f>Analiza!R12</f>
        <v>2</v>
      </c>
      <c r="V8" s="66">
        <f>Analiza!R25</f>
        <v>2</v>
      </c>
      <c r="W8" s="140">
        <f>Analiza!R38</f>
        <v>2</v>
      </c>
      <c r="X8" s="67">
        <f>Analiza!R51</f>
        <v>2</v>
      </c>
      <c r="Y8" s="60">
        <f>Analiza!M77</f>
        <v>4</v>
      </c>
      <c r="Z8" s="61">
        <f aca="true" t="shared" si="3" ref="Z8:Z13">SUM(U8:Y8)</f>
        <v>12</v>
      </c>
      <c r="AQ8" s="6"/>
      <c r="BL8" s="15">
        <v>3</v>
      </c>
      <c r="BM8" s="51" t="s">
        <v>24</v>
      </c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9"/>
      <c r="CG8" s="211"/>
      <c r="CH8" s="30">
        <v>3</v>
      </c>
      <c r="CI8" s="31" t="s">
        <v>1</v>
      </c>
      <c r="CJ8" s="33"/>
      <c r="CK8" s="31">
        <v>2</v>
      </c>
      <c r="CL8" s="31" t="s">
        <v>0</v>
      </c>
      <c r="CM8" s="33"/>
      <c r="CN8" s="31" t="s">
        <v>14</v>
      </c>
      <c r="CO8" s="33"/>
      <c r="CP8" s="30">
        <v>2</v>
      </c>
      <c r="CQ8" s="31" t="s">
        <v>0</v>
      </c>
      <c r="CR8" s="33"/>
      <c r="CS8" s="30">
        <v>3</v>
      </c>
      <c r="CT8" s="28" t="s">
        <v>0</v>
      </c>
      <c r="CU8" s="34"/>
    </row>
    <row r="9" spans="1:99" ht="24" customHeight="1">
      <c r="A9" s="216"/>
      <c r="B9" s="5">
        <v>4</v>
      </c>
      <c r="C9" s="66">
        <f>Analiza!C14</f>
        <v>2</v>
      </c>
      <c r="D9" s="66">
        <f>Analiza!C27</f>
        <v>2</v>
      </c>
      <c r="E9" s="140">
        <f>Analiza!C40</f>
        <v>2</v>
      </c>
      <c r="F9" s="67">
        <f>Analiza!C53</f>
        <v>2</v>
      </c>
      <c r="G9" s="60">
        <f>Analiza!AH77</f>
        <v>4</v>
      </c>
      <c r="H9" s="61">
        <f t="shared" si="0"/>
        <v>12</v>
      </c>
      <c r="I9" s="66">
        <f>Analiza!I15</f>
        <v>0</v>
      </c>
      <c r="J9" s="66">
        <f>Analiza!I28</f>
        <v>0</v>
      </c>
      <c r="K9" s="140">
        <f>Analiza!I41</f>
        <v>0</v>
      </c>
      <c r="L9" s="67">
        <f>Analiza!I54</f>
        <v>0</v>
      </c>
      <c r="M9" s="60">
        <f>Analiza!AH68</f>
        <v>4</v>
      </c>
      <c r="N9" s="61"/>
      <c r="O9" s="66">
        <f>Analiza!N14</f>
        <v>2</v>
      </c>
      <c r="P9" s="66">
        <f>Analiza!N27</f>
        <v>2</v>
      </c>
      <c r="Q9" s="140">
        <f>Analiza!N40</f>
        <v>2</v>
      </c>
      <c r="R9" s="67">
        <f>Analiza!N53</f>
        <v>2</v>
      </c>
      <c r="S9" s="60">
        <f>Analiza!R77</f>
        <v>4</v>
      </c>
      <c r="T9" s="61">
        <f t="shared" si="2"/>
        <v>12</v>
      </c>
      <c r="U9" s="66">
        <f>Analiza!S13</f>
        <v>2</v>
      </c>
      <c r="V9" s="66">
        <f>Analiza!S26</f>
        <v>2</v>
      </c>
      <c r="W9" s="140">
        <f>Analiza!S39</f>
        <v>2</v>
      </c>
      <c r="X9" s="67">
        <f>Analiza!S52</f>
        <v>2</v>
      </c>
      <c r="Y9" s="60">
        <f>Analiza!S59</f>
        <v>4</v>
      </c>
      <c r="Z9" s="61">
        <f t="shared" si="3"/>
        <v>12</v>
      </c>
      <c r="AQ9" s="6"/>
      <c r="BL9" s="15">
        <v>4</v>
      </c>
      <c r="BM9" s="51" t="s">
        <v>21</v>
      </c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9"/>
      <c r="CG9" s="211"/>
      <c r="CH9" s="30">
        <v>3</v>
      </c>
      <c r="CI9" s="31" t="s">
        <v>0</v>
      </c>
      <c r="CJ9" s="33"/>
      <c r="CK9" s="31">
        <v>3</v>
      </c>
      <c r="CL9" s="31" t="s">
        <v>0</v>
      </c>
      <c r="CM9" s="33"/>
      <c r="CN9" s="31" t="s">
        <v>18</v>
      </c>
      <c r="CO9" s="33"/>
      <c r="CP9" s="30">
        <v>1</v>
      </c>
      <c r="CQ9" s="31" t="s">
        <v>0</v>
      </c>
      <c r="CR9" s="33"/>
      <c r="CS9" s="30">
        <v>2</v>
      </c>
      <c r="CT9" s="28" t="s">
        <v>1</v>
      </c>
      <c r="CU9" s="34"/>
    </row>
    <row r="10" spans="1:99" ht="24" customHeight="1">
      <c r="A10" s="216"/>
      <c r="B10" s="5">
        <v>5</v>
      </c>
      <c r="C10" s="66">
        <f>Analiza!D13</f>
        <v>2</v>
      </c>
      <c r="D10" s="66">
        <f>Analiza!D26</f>
        <v>2</v>
      </c>
      <c r="E10" s="140">
        <f>Analiza!D39</f>
        <v>2</v>
      </c>
      <c r="F10" s="67">
        <f>Analiza!D52</f>
        <v>2</v>
      </c>
      <c r="G10" s="60">
        <f>Analiza!W77</f>
        <v>4</v>
      </c>
      <c r="H10" s="61">
        <f t="shared" si="0"/>
        <v>12</v>
      </c>
      <c r="I10" s="66">
        <f>Analiza!H14</f>
        <v>2</v>
      </c>
      <c r="J10" s="66">
        <f>Analiza!H27</f>
        <v>2</v>
      </c>
      <c r="K10" s="140">
        <f>Analiza!H40</f>
        <v>2</v>
      </c>
      <c r="L10" s="67">
        <f>Analiza!H53</f>
        <v>2</v>
      </c>
      <c r="M10" s="60">
        <f>Analiza!N86</f>
        <v>4</v>
      </c>
      <c r="N10" s="61">
        <f t="shared" si="1"/>
        <v>12</v>
      </c>
      <c r="O10" s="66">
        <f>Analiza!N15</f>
        <v>2</v>
      </c>
      <c r="P10" s="66">
        <f>Analiza!N28</f>
        <v>2</v>
      </c>
      <c r="Q10" s="140">
        <f>Analiza!N41</f>
        <v>2</v>
      </c>
      <c r="R10" s="67">
        <f>Analiza!N54</f>
        <v>2</v>
      </c>
      <c r="S10" s="60">
        <f>Analiza!I86</f>
        <v>4</v>
      </c>
      <c r="T10" s="61">
        <f t="shared" si="2"/>
        <v>12</v>
      </c>
      <c r="U10" s="66">
        <f>Analiza!S15</f>
        <v>2</v>
      </c>
      <c r="V10" s="66">
        <f>Analiza!S28</f>
        <v>2</v>
      </c>
      <c r="W10" s="140">
        <f>Analiza!S41</f>
        <v>2</v>
      </c>
      <c r="X10" s="67">
        <f>Analiza!S54</f>
        <v>2</v>
      </c>
      <c r="Y10" s="60">
        <f>Analiza!W68</f>
        <v>4</v>
      </c>
      <c r="Z10" s="61">
        <f t="shared" si="3"/>
        <v>12</v>
      </c>
      <c r="AQ10" s="6"/>
      <c r="BL10" s="15">
        <v>5</v>
      </c>
      <c r="BM10" s="51" t="s">
        <v>22</v>
      </c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9"/>
      <c r="CG10" s="211"/>
      <c r="CH10" s="30">
        <v>2</v>
      </c>
      <c r="CI10" s="31" t="s">
        <v>0</v>
      </c>
      <c r="CJ10" s="33"/>
      <c r="CK10" s="31">
        <v>2</v>
      </c>
      <c r="CL10" s="31" t="s">
        <v>1</v>
      </c>
      <c r="CM10" s="33"/>
      <c r="CN10" s="31" t="s">
        <v>16</v>
      </c>
      <c r="CO10" s="33"/>
      <c r="CP10" s="30">
        <v>3</v>
      </c>
      <c r="CQ10" s="31" t="s">
        <v>1</v>
      </c>
      <c r="CR10" s="33"/>
      <c r="CS10" s="30">
        <v>1</v>
      </c>
      <c r="CT10" s="28" t="s">
        <v>0</v>
      </c>
      <c r="CU10" s="34"/>
    </row>
    <row r="11" spans="1:99" ht="24" customHeight="1">
      <c r="A11" s="216"/>
      <c r="B11" s="5">
        <v>6</v>
      </c>
      <c r="C11" s="66">
        <f>Analiza!C13</f>
        <v>2</v>
      </c>
      <c r="D11" s="66">
        <f>Analiza!C26</f>
        <v>2</v>
      </c>
      <c r="E11" s="140">
        <f>Analiza!C39</f>
        <v>2</v>
      </c>
      <c r="F11" s="67">
        <f>Analiza!C52</f>
        <v>2</v>
      </c>
      <c r="G11" s="60">
        <f>Analiza!X77</f>
        <v>4</v>
      </c>
      <c r="H11" s="62">
        <f t="shared" si="0"/>
        <v>12</v>
      </c>
      <c r="I11" s="66">
        <f>Analiza!I13</f>
        <v>2</v>
      </c>
      <c r="J11" s="66">
        <f>Analiza!I26</f>
        <v>2</v>
      </c>
      <c r="K11" s="140">
        <f>Analiza!I39</f>
        <v>2</v>
      </c>
      <c r="L11" s="67">
        <f>Analiza!I52</f>
        <v>2</v>
      </c>
      <c r="M11" s="60">
        <f>Analiza!AB68</f>
        <v>4</v>
      </c>
      <c r="N11" s="61">
        <f t="shared" si="1"/>
        <v>12</v>
      </c>
      <c r="O11" s="66">
        <f>Analiza!M14</f>
        <v>2</v>
      </c>
      <c r="P11" s="66">
        <f>Analiza!M27</f>
        <v>2</v>
      </c>
      <c r="Q11" s="140">
        <f>Analiza!M40</f>
        <v>2</v>
      </c>
      <c r="R11" s="67">
        <f>Analiza!M53</f>
        <v>2</v>
      </c>
      <c r="S11" s="60">
        <f>Analiza!S77</f>
        <v>4</v>
      </c>
      <c r="T11" s="61">
        <f t="shared" si="2"/>
        <v>12</v>
      </c>
      <c r="U11" s="66">
        <f>Analiza!S12</f>
        <v>2</v>
      </c>
      <c r="V11" s="66">
        <f>Analiza!S25</f>
        <v>2</v>
      </c>
      <c r="W11" s="140">
        <f>Analiza!S38</f>
        <v>2</v>
      </c>
      <c r="X11" s="67">
        <f>Analiza!S51</f>
        <v>2</v>
      </c>
      <c r="Y11" s="60">
        <f>Analiza!N77</f>
        <v>4</v>
      </c>
      <c r="Z11" s="61">
        <f t="shared" si="3"/>
        <v>12</v>
      </c>
      <c r="AQ11" s="6"/>
      <c r="BL11" s="15">
        <v>6</v>
      </c>
      <c r="BM11" s="51" t="s">
        <v>23</v>
      </c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/>
      <c r="CG11" s="212"/>
      <c r="CH11" s="27">
        <v>1</v>
      </c>
      <c r="CI11" s="28" t="s">
        <v>0</v>
      </c>
      <c r="CJ11" s="35"/>
      <c r="CK11" s="28">
        <v>3</v>
      </c>
      <c r="CL11" s="28" t="s">
        <v>1</v>
      </c>
      <c r="CM11" s="35"/>
      <c r="CN11" s="28" t="s">
        <v>15</v>
      </c>
      <c r="CO11" s="35"/>
      <c r="CP11" s="27">
        <v>3</v>
      </c>
      <c r="CQ11" s="28" t="s">
        <v>0</v>
      </c>
      <c r="CR11" s="35"/>
      <c r="CS11" s="27">
        <v>3</v>
      </c>
      <c r="CT11" s="28" t="s">
        <v>1</v>
      </c>
      <c r="CU11" s="34"/>
    </row>
    <row r="12" spans="1:26" ht="24" customHeight="1">
      <c r="A12" s="216"/>
      <c r="B12" s="5">
        <v>7</v>
      </c>
      <c r="C12" s="66">
        <f>Analiza!C15</f>
        <v>2</v>
      </c>
      <c r="D12" s="66">
        <f>Analiza!C28</f>
        <v>2</v>
      </c>
      <c r="E12" s="140">
        <f>Analiza!C41</f>
        <v>2</v>
      </c>
      <c r="F12" s="67">
        <f>Analiza!C54</f>
        <v>2</v>
      </c>
      <c r="G12" s="60">
        <f>Analiza!N68</f>
        <v>4</v>
      </c>
      <c r="H12" s="62">
        <f t="shared" si="0"/>
        <v>12</v>
      </c>
      <c r="I12" s="66">
        <f>Analiza!H13</f>
        <v>2</v>
      </c>
      <c r="J12" s="66">
        <f>Analiza!H26</f>
        <v>2</v>
      </c>
      <c r="K12" s="140">
        <f>Analiza!H39</f>
        <v>2</v>
      </c>
      <c r="L12" s="67">
        <f>Analiza!H52</f>
        <v>2</v>
      </c>
      <c r="M12" s="60">
        <f>Analiza!AC68</f>
        <v>4</v>
      </c>
      <c r="N12" s="61">
        <f t="shared" si="1"/>
        <v>12</v>
      </c>
      <c r="O12" s="66">
        <f>Analiza!N13</f>
        <v>0</v>
      </c>
      <c r="P12" s="66">
        <f>Analiza!N26</f>
        <v>0</v>
      </c>
      <c r="Q12" s="140">
        <f>Analiza!N39</f>
        <v>0</v>
      </c>
      <c r="R12" s="67">
        <f>Analiza!N52</f>
        <v>0</v>
      </c>
      <c r="S12" s="60">
        <f>Analiza!D68</f>
        <v>4</v>
      </c>
      <c r="T12" s="61"/>
      <c r="U12" s="66">
        <f>Analiza!R15</f>
        <v>2</v>
      </c>
      <c r="V12" s="66">
        <f>Analiza!R28</f>
        <v>2</v>
      </c>
      <c r="W12" s="140">
        <f>Analiza!R41</f>
        <v>2</v>
      </c>
      <c r="X12" s="67">
        <f>Analiza!R54</f>
        <v>2</v>
      </c>
      <c r="Y12" s="60">
        <f>Analiza!X68</f>
        <v>4</v>
      </c>
      <c r="Z12" s="61">
        <f t="shared" si="3"/>
        <v>12</v>
      </c>
    </row>
    <row r="13" spans="1:26" ht="24" customHeight="1">
      <c r="A13" s="216"/>
      <c r="B13" s="5">
        <v>8</v>
      </c>
      <c r="C13" s="69">
        <f>Analiza!C12</f>
        <v>0</v>
      </c>
      <c r="D13" s="69">
        <f>Analiza!C25</f>
        <v>0</v>
      </c>
      <c r="E13" s="69">
        <f>Analiza!C38</f>
        <v>0</v>
      </c>
      <c r="F13" s="70">
        <f>Analiza!C51</f>
        <v>0</v>
      </c>
      <c r="G13" s="71">
        <f>Analiza!C59</f>
        <v>4</v>
      </c>
      <c r="H13" s="64"/>
      <c r="I13" s="69">
        <f>Analiza!H12</f>
        <v>2</v>
      </c>
      <c r="J13" s="69">
        <f>Analiza!H25</f>
        <v>2</v>
      </c>
      <c r="K13" s="69">
        <f>Analiza!H38</f>
        <v>2</v>
      </c>
      <c r="L13" s="142">
        <f>Analiza!H51</f>
        <v>2</v>
      </c>
      <c r="M13" s="71">
        <f>Analiza!H59</f>
        <v>4</v>
      </c>
      <c r="N13" s="65">
        <f t="shared" si="1"/>
        <v>12</v>
      </c>
      <c r="O13" s="69">
        <f>Analiza!M12</f>
        <v>2</v>
      </c>
      <c r="P13" s="69">
        <f>Analiza!M25</f>
        <v>2</v>
      </c>
      <c r="Q13" s="69">
        <f>Analiza!M38</f>
        <v>2</v>
      </c>
      <c r="R13" s="70">
        <f>Analiza!M51</f>
        <v>2</v>
      </c>
      <c r="S13" s="71">
        <f>Analiza!M59</f>
        <v>4</v>
      </c>
      <c r="T13" s="65">
        <f t="shared" si="2"/>
        <v>12</v>
      </c>
      <c r="U13" s="69">
        <f>Analiza!R13</f>
        <v>2</v>
      </c>
      <c r="V13" s="69">
        <f>Analiza!R26</f>
        <v>2</v>
      </c>
      <c r="W13" s="69">
        <f>Analiza!R39</f>
        <v>2</v>
      </c>
      <c r="X13" s="70">
        <f>Analiza!R52</f>
        <v>2</v>
      </c>
      <c r="Y13" s="71">
        <f>Analiza!R59</f>
        <v>4</v>
      </c>
      <c r="Z13" s="65">
        <f t="shared" si="3"/>
        <v>12</v>
      </c>
    </row>
    <row r="14" spans="1:26" ht="24" customHeight="1" hidden="1">
      <c r="A14" s="56"/>
      <c r="B14" s="57"/>
      <c r="C14" s="58">
        <f>SUM(C6:C13)</f>
        <v>12</v>
      </c>
      <c r="D14" s="58">
        <f aca="true" t="shared" si="4" ref="D14:Z14">SUM(D6:D13)</f>
        <v>12</v>
      </c>
      <c r="E14" s="58">
        <f t="shared" si="4"/>
        <v>12</v>
      </c>
      <c r="F14" s="58">
        <f t="shared" si="4"/>
        <v>12</v>
      </c>
      <c r="G14" s="63">
        <f t="shared" si="4"/>
        <v>32</v>
      </c>
      <c r="H14" s="63">
        <f t="shared" si="4"/>
        <v>72</v>
      </c>
      <c r="I14" s="58">
        <f t="shared" si="4"/>
        <v>12</v>
      </c>
      <c r="J14" s="58">
        <f t="shared" si="4"/>
        <v>12</v>
      </c>
      <c r="K14" s="58">
        <f t="shared" si="4"/>
        <v>12</v>
      </c>
      <c r="L14" s="58">
        <f t="shared" si="4"/>
        <v>12</v>
      </c>
      <c r="M14" s="63">
        <f t="shared" si="4"/>
        <v>32</v>
      </c>
      <c r="N14" s="63">
        <f t="shared" si="4"/>
        <v>72</v>
      </c>
      <c r="O14" s="58">
        <f t="shared" si="4"/>
        <v>12</v>
      </c>
      <c r="P14" s="58">
        <f t="shared" si="4"/>
        <v>12</v>
      </c>
      <c r="Q14" s="58">
        <f t="shared" si="4"/>
        <v>12</v>
      </c>
      <c r="R14" s="58">
        <f t="shared" si="4"/>
        <v>12</v>
      </c>
      <c r="S14" s="63">
        <f t="shared" si="4"/>
        <v>32</v>
      </c>
      <c r="T14" s="63">
        <f t="shared" si="4"/>
        <v>72</v>
      </c>
      <c r="U14" s="72">
        <f t="shared" si="4"/>
        <v>12</v>
      </c>
      <c r="V14" s="58">
        <f t="shared" si="4"/>
        <v>12</v>
      </c>
      <c r="W14" s="58">
        <f t="shared" si="4"/>
        <v>12</v>
      </c>
      <c r="X14" s="58">
        <f t="shared" si="4"/>
        <v>12</v>
      </c>
      <c r="Y14" s="63">
        <f t="shared" si="4"/>
        <v>32</v>
      </c>
      <c r="Z14" s="63">
        <f t="shared" si="4"/>
        <v>72</v>
      </c>
    </row>
    <row r="15" spans="1:26" ht="24" customHeight="1" thickBot="1">
      <c r="A15" s="5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78"/>
      <c r="V15" s="78"/>
      <c r="W15" s="78"/>
      <c r="X15" s="78"/>
      <c r="Y15" s="79"/>
      <c r="Z15" s="79"/>
    </row>
    <row r="16" spans="3:31" ht="24" customHeight="1" thickBot="1">
      <c r="C16" s="207" t="s">
        <v>39</v>
      </c>
      <c r="D16" s="208"/>
      <c r="E16" s="208"/>
      <c r="F16" s="208"/>
      <c r="G16" s="208"/>
      <c r="H16" s="209"/>
      <c r="I16" s="207" t="s">
        <v>40</v>
      </c>
      <c r="J16" s="208"/>
      <c r="K16" s="208"/>
      <c r="L16" s="208"/>
      <c r="M16" s="208"/>
      <c r="N16" s="209"/>
      <c r="O16" s="207" t="s">
        <v>41</v>
      </c>
      <c r="P16" s="208"/>
      <c r="Q16" s="208"/>
      <c r="R16" s="208"/>
      <c r="S16" s="208"/>
      <c r="T16" s="209"/>
      <c r="V16" s="202" t="s">
        <v>54</v>
      </c>
      <c r="W16" s="203"/>
      <c r="X16" s="203"/>
      <c r="Y16" s="203"/>
      <c r="Z16" s="204"/>
      <c r="AB16" s="180" t="s">
        <v>4</v>
      </c>
      <c r="AC16" s="181"/>
      <c r="AD16" s="181"/>
      <c r="AE16" s="213"/>
    </row>
    <row r="17" spans="3:31" ht="24" customHeight="1">
      <c r="C17" s="52">
        <v>17</v>
      </c>
      <c r="D17" s="54">
        <v>18</v>
      </c>
      <c r="E17" s="54">
        <v>19</v>
      </c>
      <c r="F17" s="7">
        <v>20</v>
      </c>
      <c r="G17" s="7" t="s">
        <v>53</v>
      </c>
      <c r="H17" s="11" t="s">
        <v>2</v>
      </c>
      <c r="I17" s="8">
        <v>21</v>
      </c>
      <c r="J17" s="7">
        <v>22</v>
      </c>
      <c r="K17" s="7">
        <v>23</v>
      </c>
      <c r="L17" s="7">
        <v>24</v>
      </c>
      <c r="M17" s="7" t="s">
        <v>53</v>
      </c>
      <c r="N17" s="11" t="s">
        <v>2</v>
      </c>
      <c r="O17" s="8">
        <v>25</v>
      </c>
      <c r="P17" s="7">
        <v>26</v>
      </c>
      <c r="Q17" s="7">
        <v>27</v>
      </c>
      <c r="R17" s="7">
        <v>28</v>
      </c>
      <c r="S17" s="7" t="s">
        <v>53</v>
      </c>
      <c r="T17" s="11" t="s">
        <v>2</v>
      </c>
      <c r="V17" s="205" t="s">
        <v>7</v>
      </c>
      <c r="W17" s="206"/>
      <c r="X17" s="146" t="s">
        <v>58</v>
      </c>
      <c r="Y17" s="11" t="s">
        <v>8</v>
      </c>
      <c r="Z17" s="146" t="s">
        <v>58</v>
      </c>
      <c r="AB17" s="205" t="s">
        <v>7</v>
      </c>
      <c r="AC17" s="206"/>
      <c r="AD17" s="214" t="s">
        <v>8</v>
      </c>
      <c r="AE17" s="215"/>
    </row>
    <row r="18" spans="1:36" ht="30" customHeight="1">
      <c r="A18" s="216" t="s">
        <v>3</v>
      </c>
      <c r="B18" s="5">
        <v>1</v>
      </c>
      <c r="C18" s="66">
        <f>Analiza!W15</f>
        <v>0</v>
      </c>
      <c r="D18" s="66">
        <f>Analiza!W28</f>
        <v>0</v>
      </c>
      <c r="E18" s="140">
        <f>Analiza!W41</f>
        <v>0</v>
      </c>
      <c r="F18" s="141">
        <f>Analiza!W54</f>
        <v>0</v>
      </c>
      <c r="G18" s="60">
        <f>Analiza!C77</f>
        <v>4</v>
      </c>
      <c r="H18" s="61"/>
      <c r="I18" s="66">
        <f>Analiza!AC13</f>
        <v>0</v>
      </c>
      <c r="J18" s="66">
        <f>Analiza!AC26</f>
        <v>0</v>
      </c>
      <c r="K18" s="140">
        <f>Analiza!AC39</f>
        <v>0</v>
      </c>
      <c r="L18" s="141">
        <f>Analiza!AC52</f>
        <v>0</v>
      </c>
      <c r="M18" s="60">
        <f>Analiza!C86</f>
        <v>4</v>
      </c>
      <c r="N18" s="61"/>
      <c r="O18" s="66">
        <f>Analiza!AH13</f>
        <v>0</v>
      </c>
      <c r="P18" s="66">
        <f>Analiza!AH26</f>
        <v>0</v>
      </c>
      <c r="Q18" s="140">
        <f>Analiza!AH39</f>
        <v>0</v>
      </c>
      <c r="R18" s="141">
        <f>Analiza!AH52</f>
        <v>0</v>
      </c>
      <c r="S18" s="60">
        <f>Analiza!W86</f>
        <v>4</v>
      </c>
      <c r="T18" s="61"/>
      <c r="V18" s="224">
        <f>SUM(C6:F6)+SUM(I6:L6)+SUM(O6:R6)+SUM(U6:X6)+SUM(C18:F18)+SUM(I18:L18)+SUM(O18:R18)</f>
        <v>0</v>
      </c>
      <c r="W18" s="223"/>
      <c r="X18" s="147">
        <f>V18/168</f>
        <v>0</v>
      </c>
      <c r="Y18" s="144">
        <f>H6+N6+T6+Z6+H18+N18+T18</f>
        <v>0</v>
      </c>
      <c r="Z18" s="149">
        <f>Y18/252+Metryka!G25</f>
        <v>0</v>
      </c>
      <c r="AB18" s="227"/>
      <c r="AC18" s="228"/>
      <c r="AD18" s="217"/>
      <c r="AE18" s="218"/>
      <c r="AI18" s="14">
        <f>IF(V18&gt;=V19,1,0)+IF(V18&gt;=V20,1,0)+IF(V18&gt;=V21,1,0)+IF(V18&gt;=V22,1,0)+IF(V18&gt;=V23,1,0)+IF(V18&gt;=V24,1,0)+IF(V18&gt;=V25,1,0)</f>
        <v>0</v>
      </c>
      <c r="AJ18" s="14">
        <f>IF(Y18&gt;=Y19,1,0)+IF(Y18&gt;=Y20,1,0)+IF(Y18&gt;=Y21,1,0)+IF(Y18&gt;=Y22,1,0)+IF(Y18&gt;=Y23,1,0)+IF(Y18&gt;=Y24,1,0)+IF(Y18&gt;=Y25,1,0)</f>
        <v>0</v>
      </c>
    </row>
    <row r="19" spans="1:36" ht="24" customHeight="1">
      <c r="A19" s="216"/>
      <c r="B19" s="5">
        <v>2</v>
      </c>
      <c r="C19" s="66">
        <f>Analiza!X14</f>
        <v>2</v>
      </c>
      <c r="D19" s="66">
        <f>Analiza!X27</f>
        <v>2</v>
      </c>
      <c r="E19" s="140">
        <f>Analiza!X40</f>
        <v>2</v>
      </c>
      <c r="F19" s="67">
        <f>Analiza!X53</f>
        <v>2</v>
      </c>
      <c r="G19" s="60">
        <f>Analiza!AB86</f>
        <v>4</v>
      </c>
      <c r="H19" s="61">
        <f aca="true" t="shared" si="5" ref="H19:H25">SUM(C19:G19)</f>
        <v>12</v>
      </c>
      <c r="I19" s="66">
        <f>Analiza!AB12</f>
        <v>2</v>
      </c>
      <c r="J19" s="66">
        <f>Analiza!AB25</f>
        <v>2</v>
      </c>
      <c r="K19" s="140">
        <f>Analiza!AB38</f>
        <v>2</v>
      </c>
      <c r="L19" s="67">
        <f>Analiza!AB51</f>
        <v>2</v>
      </c>
      <c r="M19" s="60">
        <f>Analiza!H68</f>
        <v>4</v>
      </c>
      <c r="N19" s="61">
        <f aca="true" t="shared" si="6" ref="N19:N25">SUM(I19:M19)</f>
        <v>12</v>
      </c>
      <c r="O19" s="66">
        <f>Analiza!AH14</f>
        <v>2</v>
      </c>
      <c r="P19" s="66">
        <f>Analiza!AH27</f>
        <v>2</v>
      </c>
      <c r="Q19" s="140">
        <f>Analiza!AH40</f>
        <v>2</v>
      </c>
      <c r="R19" s="67">
        <f>Analiza!AH53</f>
        <v>2</v>
      </c>
      <c r="S19" s="60">
        <f>Analiza!H77</f>
        <v>4</v>
      </c>
      <c r="T19" s="61">
        <f aca="true" t="shared" si="7" ref="T19:T25">SUM(O19:S19)</f>
        <v>12</v>
      </c>
      <c r="V19" s="222">
        <f aca="true" t="shared" si="8" ref="V19:V25">SUM(C7:F7)+SUM(I7:L7)+SUM(O7:R7)+SUM(U7:X7)+SUM(C19:F19)+SUM(I19:L19)+SUM(O19:R19)</f>
        <v>48</v>
      </c>
      <c r="W19" s="223"/>
      <c r="X19" s="147">
        <f aca="true" t="shared" si="9" ref="X19:X25">V19/96</f>
        <v>0.5</v>
      </c>
      <c r="Y19" s="144">
        <f aca="true" t="shared" si="10" ref="Y19:Y25">H7+N7+T7+Z7+H19+N19+T19</f>
        <v>72</v>
      </c>
      <c r="Z19" s="149">
        <f>Y19/144+Metryka!G11</f>
        <v>0.5</v>
      </c>
      <c r="AB19" s="227">
        <f aca="true" t="shared" si="11" ref="AB19:AB25">8-AI19</f>
        <v>1</v>
      </c>
      <c r="AC19" s="228"/>
      <c r="AD19" s="217">
        <f aca="true" t="shared" si="12" ref="AD19:AD25">8-AJ19</f>
        <v>1</v>
      </c>
      <c r="AE19" s="218"/>
      <c r="AI19" s="14">
        <f>IF(V19&gt;=V20,1,0)+IF(V19&gt;=V21,1,0)+IF(V19&gt;=V22,1,0)+IF(V19&gt;=V23,1,0)+IF(V19&gt;=V24,1,0)+IF(V19&gt;=V25,1,0)+IF(V19&gt;=V18,1,0)</f>
        <v>7</v>
      </c>
      <c r="AJ19" s="14">
        <f>IF(Y19&gt;=Y20,1,0)+IF(Y19&gt;=Y21,1,0)+IF(Y19&gt;=Y22,1,0)+IF(Y19&gt;=Y23,1,0)+IF(Y19&gt;=Y24,1,0)+IF(Y19&gt;=Y25,1,0)+IF(Y19&gt;=Y18,1,0)</f>
        <v>7</v>
      </c>
    </row>
    <row r="20" spans="1:36" ht="30" customHeight="1">
      <c r="A20" s="216"/>
      <c r="B20" s="5">
        <v>3</v>
      </c>
      <c r="C20" s="66">
        <f>Analiza!W14</f>
        <v>2</v>
      </c>
      <c r="D20" s="66">
        <f>Analiza!W27</f>
        <v>2</v>
      </c>
      <c r="E20" s="140">
        <f>Analiza!W40</f>
        <v>2</v>
      </c>
      <c r="F20" s="67">
        <f>Analiza!W53</f>
        <v>2</v>
      </c>
      <c r="G20" s="60">
        <f>Analiza!AC86</f>
        <v>4</v>
      </c>
      <c r="H20" s="61">
        <f t="shared" si="5"/>
        <v>12</v>
      </c>
      <c r="I20" s="66">
        <f>Analiza!AC15</f>
        <v>2</v>
      </c>
      <c r="J20" s="66">
        <f>Analiza!AC28</f>
        <v>2</v>
      </c>
      <c r="K20" s="140">
        <f>Analiza!AC41</f>
        <v>2</v>
      </c>
      <c r="L20" s="67">
        <f>Analiza!AC54</f>
        <v>2</v>
      </c>
      <c r="M20" s="60">
        <f>Analiza!AG86</f>
        <v>4</v>
      </c>
      <c r="N20" s="61">
        <f t="shared" si="6"/>
        <v>12</v>
      </c>
      <c r="O20" s="66">
        <f>Analiza!AG13</f>
        <v>0</v>
      </c>
      <c r="P20" s="66">
        <f>Analiza!AG26</f>
        <v>0</v>
      </c>
      <c r="Q20" s="140">
        <f>Analiza!AG39</f>
        <v>0</v>
      </c>
      <c r="R20" s="67">
        <f>Analiza!AG52</f>
        <v>0</v>
      </c>
      <c r="S20" s="60">
        <f>Analiza!X86</f>
        <v>4</v>
      </c>
      <c r="T20" s="61"/>
      <c r="V20" s="222">
        <f t="shared" si="8"/>
        <v>48</v>
      </c>
      <c r="W20" s="223"/>
      <c r="X20" s="147">
        <f t="shared" si="9"/>
        <v>0.5</v>
      </c>
      <c r="Y20" s="144">
        <f t="shared" si="10"/>
        <v>72</v>
      </c>
      <c r="Z20" s="149">
        <f>Y20/144+Metryka!G13</f>
        <v>0.5</v>
      </c>
      <c r="AB20" s="227">
        <f t="shared" si="11"/>
        <v>1</v>
      </c>
      <c r="AC20" s="228"/>
      <c r="AD20" s="217">
        <f t="shared" si="12"/>
        <v>1</v>
      </c>
      <c r="AE20" s="218"/>
      <c r="AI20" s="14">
        <f>IF(V20&gt;=V21,1,0)+IF(V20&gt;=V22,1,0)+IF(V20&gt;=V23,1,0)+IF(V20&gt;=V24,1,0)+IF(V20&gt;=V25,1,0)+IF(V20&gt;=V18,1,0)+IF(V20&gt;=V19,1,0)</f>
        <v>7</v>
      </c>
      <c r="AJ20" s="14">
        <f>IF(Y20&gt;=Y21,1,0)+IF(Y20&gt;=Y22,1,0)+IF(Y20&gt;=Y23,1,0)+IF(Y20&gt;=Y24,1,0)+IF(Y20&gt;=Y25,1,0)+IF(Y20&gt;=Y18,1,0)+IF(Y20&gt;=Y19,1,0)</f>
        <v>7</v>
      </c>
    </row>
    <row r="21" spans="1:36" ht="30" customHeight="1">
      <c r="A21" s="216"/>
      <c r="B21" s="5">
        <v>4</v>
      </c>
      <c r="C21" s="66">
        <f>Analiza!W12</f>
        <v>2</v>
      </c>
      <c r="D21" s="66">
        <f>Analiza!W25</f>
        <v>2</v>
      </c>
      <c r="E21" s="140">
        <f>Analiza!W38</f>
        <v>2</v>
      </c>
      <c r="F21" s="67">
        <f>Analiza!W51</f>
        <v>2</v>
      </c>
      <c r="G21" s="60">
        <f>Analiza!R68</f>
        <v>4</v>
      </c>
      <c r="H21" s="61">
        <f t="shared" si="5"/>
        <v>12</v>
      </c>
      <c r="I21" s="66">
        <f>Analiza!AB15</f>
        <v>2</v>
      </c>
      <c r="J21" s="66">
        <f>Analiza!AB28</f>
        <v>2</v>
      </c>
      <c r="K21" s="140">
        <f>Analiza!AB41</f>
        <v>2</v>
      </c>
      <c r="L21" s="67">
        <f>Analiza!AB54</f>
        <v>2</v>
      </c>
      <c r="M21" s="60">
        <f>Analiza!AH86</f>
        <v>4</v>
      </c>
      <c r="N21" s="61">
        <f t="shared" si="6"/>
        <v>12</v>
      </c>
      <c r="O21" s="66">
        <f>Analiza!AH12</f>
        <v>2</v>
      </c>
      <c r="P21" s="66">
        <f>Analiza!AH25</f>
        <v>2</v>
      </c>
      <c r="Q21" s="140">
        <f>Analiza!AH38</f>
        <v>2</v>
      </c>
      <c r="R21" s="67">
        <f>Analiza!AH51</f>
        <v>2</v>
      </c>
      <c r="S21" s="60">
        <f>Analiza!R86</f>
        <v>4</v>
      </c>
      <c r="T21" s="61">
        <f t="shared" si="7"/>
        <v>12</v>
      </c>
      <c r="V21" s="222">
        <f t="shared" si="8"/>
        <v>48</v>
      </c>
      <c r="W21" s="223"/>
      <c r="X21" s="147">
        <f t="shared" si="9"/>
        <v>0.5</v>
      </c>
      <c r="Y21" s="144">
        <f t="shared" si="10"/>
        <v>72</v>
      </c>
      <c r="Z21" s="149">
        <f>Y21/144+Metryka!G15</f>
        <v>0.5</v>
      </c>
      <c r="AB21" s="227">
        <f t="shared" si="11"/>
        <v>1</v>
      </c>
      <c r="AC21" s="228"/>
      <c r="AD21" s="217">
        <f t="shared" si="12"/>
        <v>1</v>
      </c>
      <c r="AE21" s="218"/>
      <c r="AI21" s="14">
        <f>IF(V21&gt;=V22,1,0)+IF(V21&gt;=V23,1,0)+IF(V21&gt;=V24,1,0)+IF(V21&gt;=V25,1,0)+IF(V21&gt;=V18,1,0)+IF(V21&gt;=V19,1,0)+IF(V21&gt;=V20,1,0)</f>
        <v>7</v>
      </c>
      <c r="AJ21" s="14">
        <f>IF(Y21&gt;=Y22,1,0)+IF(Y21&gt;=Y23,1,0)+IF(Y21&gt;=Y24,1,0)+IF(Y21&gt;=Y25,1,0)+IF(Y21&gt;=Y18,1,0)+IF(Y21&gt;=Y19,1,0)+IF(Y21&gt;=Y20,1,0)</f>
        <v>7</v>
      </c>
    </row>
    <row r="22" spans="1:36" ht="30" customHeight="1">
      <c r="A22" s="216"/>
      <c r="B22" s="5">
        <v>5</v>
      </c>
      <c r="C22" s="66">
        <f>Analiza!X13</f>
        <v>2</v>
      </c>
      <c r="D22" s="66">
        <f>Analiza!X26</f>
        <v>2</v>
      </c>
      <c r="E22" s="140">
        <f>Analiza!X39</f>
        <v>2</v>
      </c>
      <c r="F22" s="67">
        <f>Analiza!X52</f>
        <v>2</v>
      </c>
      <c r="G22" s="60">
        <f>Analiza!X59</f>
        <v>4</v>
      </c>
      <c r="H22" s="61">
        <f t="shared" si="5"/>
        <v>12</v>
      </c>
      <c r="I22" s="66">
        <f>Analiza!AB13</f>
        <v>0</v>
      </c>
      <c r="J22" s="66">
        <f>Analiza!AB26</f>
        <v>0</v>
      </c>
      <c r="K22" s="140">
        <f>Analiza!AB39</f>
        <v>0</v>
      </c>
      <c r="L22" s="67">
        <f>Analiza!AB52</f>
        <v>0</v>
      </c>
      <c r="M22" s="60">
        <f>Analiza!D86</f>
        <v>4</v>
      </c>
      <c r="N22" s="61"/>
      <c r="O22" s="66">
        <f>Analiza!AG12</f>
        <v>2</v>
      </c>
      <c r="P22" s="66">
        <f>Analiza!AG25</f>
        <v>2</v>
      </c>
      <c r="Q22" s="140">
        <f>Analiza!AG38</f>
        <v>2</v>
      </c>
      <c r="R22" s="67">
        <f>Analiza!AG51</f>
        <v>2</v>
      </c>
      <c r="S22" s="60">
        <f>Analiza!S86</f>
        <v>4</v>
      </c>
      <c r="T22" s="61">
        <f t="shared" si="7"/>
        <v>12</v>
      </c>
      <c r="V22" s="222">
        <f t="shared" si="8"/>
        <v>48</v>
      </c>
      <c r="W22" s="223"/>
      <c r="X22" s="147">
        <f t="shared" si="9"/>
        <v>0.5</v>
      </c>
      <c r="Y22" s="144">
        <f t="shared" si="10"/>
        <v>72</v>
      </c>
      <c r="Z22" s="149">
        <f>Y22/144+Metryka!G17</f>
        <v>0.5</v>
      </c>
      <c r="AB22" s="227">
        <f t="shared" si="11"/>
        <v>1</v>
      </c>
      <c r="AC22" s="228"/>
      <c r="AD22" s="217">
        <f t="shared" si="12"/>
        <v>1</v>
      </c>
      <c r="AE22" s="218"/>
      <c r="AI22" s="14">
        <f>IF(V22&gt;=V23,1,0)+IF(V22&gt;=V24,1,0)+IF(V22&gt;=V25,1,0)+IF(V22&gt;=V18,1,0)+IF(V22&gt;=V19,1,0)+IF(V22&gt;=V20,1,0)+IF(V22&gt;=V21,1,0)</f>
        <v>7</v>
      </c>
      <c r="AJ22" s="14">
        <f>IF(Y22&gt;=Y23,1,0)+IF(Y22&gt;=Y24,1,0)+IF(Y22&gt;=Y25,1,0)+IF(Y22&gt;=Y18,1,0)+IF(Y22&gt;=Y19,1,0)+IF(Y22&gt;=Y20,1,0)+IF(Y22&gt;=Y21,1,0)</f>
        <v>7</v>
      </c>
    </row>
    <row r="23" spans="1:36" ht="30" customHeight="1">
      <c r="A23" s="216"/>
      <c r="B23" s="5">
        <v>6</v>
      </c>
      <c r="C23" s="66">
        <f>Analiza!X15</f>
        <v>0</v>
      </c>
      <c r="D23" s="66">
        <f>Analiza!X28</f>
        <v>0</v>
      </c>
      <c r="E23" s="140">
        <f>Analiza!X41</f>
        <v>0</v>
      </c>
      <c r="F23" s="67">
        <f>Analiza!X54</f>
        <v>0</v>
      </c>
      <c r="G23" s="60">
        <f>Analiza!D77</f>
        <v>4</v>
      </c>
      <c r="H23" s="62"/>
      <c r="I23" s="66">
        <f>Analiza!AC14</f>
        <v>2</v>
      </c>
      <c r="J23" s="66">
        <f>Analiza!AC27</f>
        <v>2</v>
      </c>
      <c r="K23" s="140">
        <f>Analiza!AC40</f>
        <v>2</v>
      </c>
      <c r="L23" s="67">
        <f>Analiza!AC53</f>
        <v>2</v>
      </c>
      <c r="M23" s="60">
        <f>Analiza!AC59</f>
        <v>4</v>
      </c>
      <c r="N23" s="61">
        <f t="shared" si="6"/>
        <v>12</v>
      </c>
      <c r="O23" s="66">
        <f>Analiza!AG14</f>
        <v>2</v>
      </c>
      <c r="P23" s="66">
        <f>Analiza!AG27</f>
        <v>2</v>
      </c>
      <c r="Q23" s="140">
        <f>Analiza!AG40</f>
        <v>2</v>
      </c>
      <c r="R23" s="67">
        <f>Analiza!AG53</f>
        <v>2</v>
      </c>
      <c r="S23" s="60">
        <f>Analiza!I77</f>
        <v>4</v>
      </c>
      <c r="T23" s="61">
        <f t="shared" si="7"/>
        <v>12</v>
      </c>
      <c r="V23" s="222">
        <f t="shared" si="8"/>
        <v>48</v>
      </c>
      <c r="W23" s="223"/>
      <c r="X23" s="147">
        <f t="shared" si="9"/>
        <v>0.5</v>
      </c>
      <c r="Y23" s="144">
        <f t="shared" si="10"/>
        <v>72</v>
      </c>
      <c r="Z23" s="149">
        <f>Y23/144+Metryka!G19</f>
        <v>0.5</v>
      </c>
      <c r="AB23" s="227">
        <f t="shared" si="11"/>
        <v>1</v>
      </c>
      <c r="AC23" s="228"/>
      <c r="AD23" s="217">
        <f t="shared" si="12"/>
        <v>1</v>
      </c>
      <c r="AE23" s="218"/>
      <c r="AI23" s="14">
        <f>IF(V23&gt;=V24,1,0)+IF(V23&gt;=V25,1,0)+IF(V23&gt;=V18,1,0)+IF(V23&gt;=V19,1,0)+IF(V23&gt;=V20,1,0)+IF(V23&gt;=V21,1,0)+IF(V23&gt;=V22,1,0)</f>
        <v>7</v>
      </c>
      <c r="AJ23" s="14">
        <f>IF(Y23&gt;=Y24,1,0)+IF(Y23&gt;=Y25,1,0)+IF(Y23&gt;=Y18,1,0)+IF(Y23&gt;=Y19,1,0)+IF(Y23&gt;=Y20,1,0)+IF(Y23&gt;=Y21,1,0)+IF(Y23&gt;=Y22,1,0)</f>
        <v>7</v>
      </c>
    </row>
    <row r="24" spans="1:36" ht="30" customHeight="1">
      <c r="A24" s="216"/>
      <c r="B24" s="5">
        <v>7</v>
      </c>
      <c r="C24" s="66">
        <f>Analiza!X12</f>
        <v>2</v>
      </c>
      <c r="D24" s="66">
        <f>Analiza!X25</f>
        <v>2</v>
      </c>
      <c r="E24" s="140">
        <f>Analiza!X38</f>
        <v>2</v>
      </c>
      <c r="F24" s="67">
        <f>Analiza!X51</f>
        <v>2</v>
      </c>
      <c r="G24" s="60">
        <f>Analiza!S68</f>
        <v>4</v>
      </c>
      <c r="H24" s="62">
        <f t="shared" si="5"/>
        <v>12</v>
      </c>
      <c r="I24" s="66">
        <f>Analiza!AC12</f>
        <v>2</v>
      </c>
      <c r="J24" s="66">
        <f>Analiza!AC25</f>
        <v>2</v>
      </c>
      <c r="K24" s="140">
        <f>Analiza!AC38</f>
        <v>2</v>
      </c>
      <c r="L24" s="67">
        <f>Analiza!AC51</f>
        <v>2</v>
      </c>
      <c r="M24" s="60">
        <f>Analiza!I68</f>
        <v>4</v>
      </c>
      <c r="N24" s="61">
        <f t="shared" si="6"/>
        <v>12</v>
      </c>
      <c r="O24" s="66">
        <f>Analiza!AH15</f>
        <v>2</v>
      </c>
      <c r="P24" s="66">
        <f>Analiza!AH28</f>
        <v>2</v>
      </c>
      <c r="Q24" s="140">
        <f>Analiza!AH41</f>
        <v>2</v>
      </c>
      <c r="R24" s="67">
        <f>Analiza!AH54</f>
        <v>2</v>
      </c>
      <c r="S24" s="60">
        <f>Analiza!AH59</f>
        <v>4</v>
      </c>
      <c r="T24" s="61">
        <f t="shared" si="7"/>
        <v>12</v>
      </c>
      <c r="V24" s="222">
        <f t="shared" si="8"/>
        <v>48</v>
      </c>
      <c r="W24" s="223"/>
      <c r="X24" s="147">
        <f t="shared" si="9"/>
        <v>0.5</v>
      </c>
      <c r="Y24" s="144">
        <f t="shared" si="10"/>
        <v>72</v>
      </c>
      <c r="Z24" s="149">
        <f>Y24/144+Metryka!G21</f>
        <v>0.5</v>
      </c>
      <c r="AB24" s="227">
        <f t="shared" si="11"/>
        <v>1</v>
      </c>
      <c r="AC24" s="228"/>
      <c r="AD24" s="217">
        <f t="shared" si="12"/>
        <v>1</v>
      </c>
      <c r="AE24" s="218"/>
      <c r="AI24" s="14">
        <f>IF(V24&gt;=V25,1,0)+IF(V24&gt;=V18,1,0)+IF(V24&gt;=V198,1,0)+IF(V24&gt;=V20,1,0)+IF(V24&gt;=V21,1,0)+IF(V24&gt;=V22,1,0)+IF(V24&gt;=V23,1,0)</f>
        <v>7</v>
      </c>
      <c r="AJ24" s="14">
        <f>IF(Y24&gt;=Y25,1,0)+IF(Y24&gt;=Y18,1,0)+IF(Y24&gt;=Y19,1,0)+IF(Y24&gt;=Y20,1,0)+IF(Y24&gt;=Y21,1,0)+IF(Y24&gt;=Y22,1,0)+IF(Y24&gt;=Y23,1,0)</f>
        <v>7</v>
      </c>
    </row>
    <row r="25" spans="1:36" ht="30" customHeight="1" thickBot="1">
      <c r="A25" s="216"/>
      <c r="B25" s="5">
        <v>8</v>
      </c>
      <c r="C25" s="68">
        <f>Analiza!W13</f>
        <v>2</v>
      </c>
      <c r="D25" s="69">
        <f>Analiza!W26</f>
        <v>2</v>
      </c>
      <c r="E25" s="69">
        <f>Analiza!W39</f>
        <v>2</v>
      </c>
      <c r="F25" s="70">
        <f>Analiza!W52</f>
        <v>2</v>
      </c>
      <c r="G25" s="71">
        <f>Analiza!W59</f>
        <v>4</v>
      </c>
      <c r="H25" s="64">
        <f t="shared" si="5"/>
        <v>12</v>
      </c>
      <c r="I25" s="69">
        <f>Analiza!AB14</f>
        <v>2</v>
      </c>
      <c r="J25" s="69">
        <f>Analiza!AB27</f>
        <v>2</v>
      </c>
      <c r="K25" s="69">
        <f>Analiza!AB40</f>
        <v>2</v>
      </c>
      <c r="L25" s="70">
        <f>Analiza!AB53</f>
        <v>2</v>
      </c>
      <c r="M25" s="71">
        <f>Analiza!AB59</f>
        <v>4</v>
      </c>
      <c r="N25" s="65">
        <f t="shared" si="6"/>
        <v>12</v>
      </c>
      <c r="O25" s="69">
        <f>Analiza!AG15</f>
        <v>2</v>
      </c>
      <c r="P25" s="69">
        <f>Analiza!AG28</f>
        <v>2</v>
      </c>
      <c r="Q25" s="69">
        <f>Analiza!AG41</f>
        <v>2</v>
      </c>
      <c r="R25" s="70">
        <f>Analiza!AG54</f>
        <v>2</v>
      </c>
      <c r="S25" s="71">
        <f>Analiza!AG59</f>
        <v>4</v>
      </c>
      <c r="T25" s="65">
        <f t="shared" si="7"/>
        <v>12</v>
      </c>
      <c r="V25" s="225">
        <f t="shared" si="8"/>
        <v>48</v>
      </c>
      <c r="W25" s="226"/>
      <c r="X25" s="148">
        <f t="shared" si="9"/>
        <v>0.5</v>
      </c>
      <c r="Y25" s="145">
        <f t="shared" si="10"/>
        <v>72</v>
      </c>
      <c r="Z25" s="150">
        <f>Y25/144+Metryka!G23</f>
        <v>0.5</v>
      </c>
      <c r="AB25" s="229">
        <f t="shared" si="11"/>
        <v>1</v>
      </c>
      <c r="AC25" s="230"/>
      <c r="AD25" s="231">
        <f t="shared" si="12"/>
        <v>1</v>
      </c>
      <c r="AE25" s="232"/>
      <c r="AI25" s="14">
        <f>IF(V25&gt;=V18,1,0)+IF(V25&gt;=V19,1,0)+IF(V25&gt;=V20,1,0)+IF(V25&gt;=V21,1,0)+IF(V25&gt;=V22,1,0)+IF(V25&gt;=V23,1,0)+IF(V25&gt;=V24,1,0)</f>
        <v>7</v>
      </c>
      <c r="AJ25" s="14">
        <f>IF(Y25&gt;=Y18,1,0)+IF(Y25&gt;=Y19,1,0)+IF(Y25&gt;=Y20,1,0)+IF(Y25&gt;=Y21,1,0)+IF(Y25&gt;=Y22,1,0)+IF(Y25&gt;=Y23,1,0)+IF(Y25&gt;=Y24,1,0)</f>
        <v>7</v>
      </c>
    </row>
    <row r="26" spans="3:25" ht="30" customHeight="1" hidden="1">
      <c r="C26" s="72">
        <f aca="true" t="shared" si="13" ref="C26:T26">SUM(C18:C25)</f>
        <v>12</v>
      </c>
      <c r="D26" s="72">
        <f t="shared" si="13"/>
        <v>12</v>
      </c>
      <c r="E26" s="72">
        <f t="shared" si="13"/>
        <v>12</v>
      </c>
      <c r="F26" s="72">
        <f t="shared" si="13"/>
        <v>12</v>
      </c>
      <c r="G26" s="73">
        <f t="shared" si="13"/>
        <v>32</v>
      </c>
      <c r="H26" s="73">
        <f t="shared" si="13"/>
        <v>72</v>
      </c>
      <c r="I26" s="72">
        <f t="shared" si="13"/>
        <v>12</v>
      </c>
      <c r="J26" s="72">
        <f t="shared" si="13"/>
        <v>12</v>
      </c>
      <c r="K26" s="72">
        <f t="shared" si="13"/>
        <v>12</v>
      </c>
      <c r="L26" s="72">
        <f t="shared" si="13"/>
        <v>12</v>
      </c>
      <c r="M26" s="73">
        <f t="shared" si="13"/>
        <v>32</v>
      </c>
      <c r="N26" s="73">
        <f t="shared" si="13"/>
        <v>72</v>
      </c>
      <c r="O26" s="72">
        <f t="shared" si="13"/>
        <v>12</v>
      </c>
      <c r="P26" s="72">
        <f t="shared" si="13"/>
        <v>12</v>
      </c>
      <c r="Q26" s="72">
        <f t="shared" si="13"/>
        <v>12</v>
      </c>
      <c r="R26" s="72">
        <f t="shared" si="13"/>
        <v>12</v>
      </c>
      <c r="S26" s="73">
        <f t="shared" si="13"/>
        <v>32</v>
      </c>
      <c r="T26" s="73">
        <f t="shared" si="13"/>
        <v>72</v>
      </c>
      <c r="Y26" s="59"/>
    </row>
    <row r="27" spans="3:25" ht="30" customHeight="1">
      <c r="C27" s="78"/>
      <c r="D27" s="78"/>
      <c r="E27" s="78"/>
      <c r="F27" s="78"/>
      <c r="G27" s="79"/>
      <c r="H27" s="79"/>
      <c r="I27" s="78"/>
      <c r="J27" s="78"/>
      <c r="K27" s="78"/>
      <c r="L27" s="78"/>
      <c r="M27" s="79"/>
      <c r="N27" s="79"/>
      <c r="O27" s="78"/>
      <c r="P27" s="78"/>
      <c r="Q27" s="78"/>
      <c r="R27" s="78"/>
      <c r="S27" s="79"/>
      <c r="T27" s="79"/>
      <c r="Y27" s="59"/>
    </row>
    <row r="28" ht="30" customHeight="1"/>
    <row r="29" ht="30" customHeight="1"/>
    <row r="30" ht="30" customHeight="1"/>
    <row r="31" ht="30" customHeight="1"/>
  </sheetData>
  <mergeCells count="44">
    <mergeCell ref="AD23:AE23"/>
    <mergeCell ref="AD24:AE24"/>
    <mergeCell ref="AD25:AE25"/>
    <mergeCell ref="AD19:AE19"/>
    <mergeCell ref="AD20:AE20"/>
    <mergeCell ref="AD21:AE21"/>
    <mergeCell ref="AD22:AE22"/>
    <mergeCell ref="V25:W25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V23:W23"/>
    <mergeCell ref="V24:W24"/>
    <mergeCell ref="V21:W21"/>
    <mergeCell ref="V22:W22"/>
    <mergeCell ref="V18:W18"/>
    <mergeCell ref="V19:W19"/>
    <mergeCell ref="V20:W20"/>
    <mergeCell ref="AD18:AE18"/>
    <mergeCell ref="CS5:CU5"/>
    <mergeCell ref="CH5:CJ5"/>
    <mergeCell ref="CK5:CM5"/>
    <mergeCell ref="CN5:CO5"/>
    <mergeCell ref="CP5:CR5"/>
    <mergeCell ref="A18:A25"/>
    <mergeCell ref="C16:H16"/>
    <mergeCell ref="I16:N16"/>
    <mergeCell ref="C4:H4"/>
    <mergeCell ref="I4:N4"/>
    <mergeCell ref="A6:A13"/>
    <mergeCell ref="V16:Z16"/>
    <mergeCell ref="V17:W17"/>
    <mergeCell ref="O4:T4"/>
    <mergeCell ref="CG6:CG11"/>
    <mergeCell ref="U4:Z4"/>
    <mergeCell ref="O16:T16"/>
    <mergeCell ref="AB16:AE16"/>
    <mergeCell ref="AB17:AC17"/>
    <mergeCell ref="AD17:AE17"/>
  </mergeCells>
  <printOptions/>
  <pageMargins left="0.55" right="0.44" top="0.47" bottom="0.57" header="0.35" footer="0.36"/>
  <pageSetup fitToHeight="1" fitToWidth="1" orientation="landscape" paperSize="9" scale="69" r:id="rId1"/>
  <headerFooter alignWithMargins="0">
    <oddFooter>&amp;L&amp;"Arial CE,Kursywa"&amp;12Opracowanie: Janusz Woźniak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AF66"/>
  <sheetViews>
    <sheetView workbookViewId="0" topLeftCell="A7">
      <selection activeCell="R45" sqref="R45"/>
    </sheetView>
  </sheetViews>
  <sheetFormatPr defaultColWidth="9.00390625" defaultRowHeight="12.75"/>
  <cols>
    <col min="1" max="1" width="1.25" style="0" customWidth="1"/>
    <col min="2" max="2" width="8.625" style="0" bestFit="1" customWidth="1"/>
    <col min="3" max="3" width="3.875" style="0" customWidth="1"/>
    <col min="4" max="4" width="4.25390625" style="0" customWidth="1"/>
    <col min="5" max="5" width="4.125" style="0" customWidth="1"/>
    <col min="6" max="7" width="7.75390625" style="0" customWidth="1"/>
    <col min="8" max="9" width="3.875" style="0" customWidth="1"/>
    <col min="10" max="10" width="8.625" style="0" bestFit="1" customWidth="1"/>
    <col min="11" max="11" width="3.875" style="0" customWidth="1"/>
    <col min="12" max="12" width="4.25390625" style="0" customWidth="1"/>
    <col min="13" max="13" width="3.25390625" style="0" customWidth="1"/>
    <col min="14" max="15" width="7.75390625" style="0" customWidth="1"/>
    <col min="16" max="16" width="3.625" style="0" customWidth="1"/>
    <col min="17" max="17" width="3.00390625" style="0" customWidth="1"/>
    <col min="18" max="18" width="8.625" style="0" bestFit="1" customWidth="1"/>
    <col min="19" max="19" width="3.875" style="0" customWidth="1"/>
    <col min="20" max="20" width="4.875" style="0" bestFit="1" customWidth="1"/>
    <col min="21" max="21" width="3.375" style="0" customWidth="1"/>
    <col min="22" max="23" width="7.75390625" style="0" customWidth="1"/>
    <col min="24" max="24" width="3.25390625" style="0" customWidth="1"/>
    <col min="25" max="25" width="3.375" style="0" customWidth="1"/>
    <col min="26" max="26" width="8.375" style="0" customWidth="1"/>
    <col min="27" max="27" width="3.875" style="0" customWidth="1"/>
    <col min="28" max="28" width="4.25390625" style="0" customWidth="1"/>
    <col min="29" max="29" width="3.25390625" style="0" customWidth="1"/>
    <col min="30" max="31" width="7.75390625" style="0" customWidth="1"/>
    <col min="32" max="32" width="4.00390625" style="0" customWidth="1"/>
    <col min="33" max="33" width="3.00390625" style="0" bestFit="1" customWidth="1"/>
    <col min="34" max="34" width="2.375" style="0" bestFit="1" customWidth="1"/>
    <col min="35" max="35" width="2.875" style="0" bestFit="1" customWidth="1"/>
  </cols>
  <sheetData>
    <row r="1" ht="11.25" customHeight="1"/>
    <row r="2" spans="6:23" ht="12.75">
      <c r="F2" s="93" t="s">
        <v>0</v>
      </c>
      <c r="G2" s="93" t="s">
        <v>1</v>
      </c>
      <c r="N2" s="93" t="s">
        <v>0</v>
      </c>
      <c r="O2" s="93" t="s">
        <v>1</v>
      </c>
      <c r="V2" s="93" t="s">
        <v>0</v>
      </c>
      <c r="W2" s="93" t="s">
        <v>1</v>
      </c>
    </row>
    <row r="3" spans="2:23" ht="15.75">
      <c r="B3" s="3" t="s">
        <v>11</v>
      </c>
      <c r="C3" s="3" t="s">
        <v>29</v>
      </c>
      <c r="D3" s="3" t="s">
        <v>12</v>
      </c>
      <c r="E3" s="3" t="s">
        <v>30</v>
      </c>
      <c r="F3" s="234" t="s">
        <v>35</v>
      </c>
      <c r="G3" s="234"/>
      <c r="J3" s="3" t="s">
        <v>11</v>
      </c>
      <c r="K3" s="3" t="s">
        <v>29</v>
      </c>
      <c r="L3" s="3" t="s">
        <v>12</v>
      </c>
      <c r="M3" s="3" t="s">
        <v>30</v>
      </c>
      <c r="N3" s="234" t="s">
        <v>36</v>
      </c>
      <c r="O3" s="234"/>
      <c r="R3" s="3" t="s">
        <v>11</v>
      </c>
      <c r="S3" s="3" t="s">
        <v>29</v>
      </c>
      <c r="T3" s="3" t="s">
        <v>12</v>
      </c>
      <c r="U3" s="3" t="s">
        <v>30</v>
      </c>
      <c r="V3" s="234" t="s">
        <v>37</v>
      </c>
      <c r="W3" s="234"/>
    </row>
    <row r="4" spans="5:23" ht="12.75">
      <c r="E4" s="10">
        <v>1</v>
      </c>
      <c r="F4" s="90" t="s">
        <v>34</v>
      </c>
      <c r="G4" s="91" t="str">
        <f>IF(E4=1,"Nikt","")&amp;IF(E4=2,"NS","")&amp;IF(E4=3,"WE","")&amp;IF(E4=4,"Obie","")&amp;IF(E4=5,"NS","")&amp;IF(E4=6,"WE","")&amp;IF(E4=7,"Obie","")&amp;IF(E4=8,"Nikt","")&amp;IF(E4=9,"WE","")&amp;IF(E4=10,"Obie","")&amp;IF(E4=11,"Nikt","")&amp;IF(E4=12,"NS","")&amp;IF(E4=13,"Obie","")&amp;IF(E4=14,"Nikt","")&amp;IF(E4=15,"NS","")&amp;IF(E4=16,"WE","")&amp;IF(E4=17,"Nikt","")&amp;IF(E4=18,"NS","")&amp;IF(E4=19,"WE","")&amp;IF(E4=20,"Obie","")&amp;IF(E4=21,"NS","")&amp;IF(E4=22,"WE","")&amp;IF(E4=23,"Obie","")&amp;IF(E4=24,"Nikt","")&amp;IF(E4=25,"WE","")&amp;IF(E4=26,"Obie","")&amp;IF(E4=27,"Nikt","")&amp;IF(E4=28,"NS","")&amp;IF(E4=29,"Obie","")&amp;IF(E4=30,"Nikt","")&amp;IF(E4=31,"NS","")&amp;IF(E4=32,"WE","")&amp;IF(E4=33,"Nikt","")&amp;IF(E4=34,"NS","")&amp;IF(E4=35,"WE","")&amp;IF(E4=36,"Obie","")&amp;IF(E4=37,"NS","")&amp;IF(E4=38,"WE","")&amp;IF(E4=39,"Obie","")&amp;IF(E4=42,"Obie","")&amp;IF(E4=43,"Nikt","")</f>
        <v>Nikt</v>
      </c>
      <c r="M4" s="10">
        <v>5</v>
      </c>
      <c r="N4" s="90" t="s">
        <v>34</v>
      </c>
      <c r="O4" s="91" t="str">
        <f>IF(M4=1,"Nikt","")&amp;IF(M4=2,"NS","")&amp;IF(M4=3,"WE","")&amp;IF(M4=4,"Obie","")&amp;IF(M4=5,"NS","")&amp;IF(M4=6,"WE","")&amp;IF(M4=7,"Obie","")&amp;IF(M4=8,"Nikt","")&amp;IF(M4=9,"WE","")&amp;IF(M4=10,"Obie","")&amp;IF(M4=11,"Nikt","")&amp;IF(M4=12,"NS","")&amp;IF(M4=13,"Obie","")&amp;IF(M4=14,"Nikt","")&amp;IF(M4=15,"NS","")&amp;IF(M4=16,"WE","")&amp;IF(M4=17,"Nikt","")&amp;IF(M4=18,"NS","")&amp;IF(M4=19,"WE","")&amp;IF(M4=20,"Obie","")&amp;IF(M4=21,"NS","")&amp;IF(M4=22,"WE","")&amp;IF(M4=23,"Obie","")&amp;IF(M4=24,"Nikt","")&amp;IF(M4=25,"WE","")&amp;IF(M4=26,"Obie","")&amp;IF(M4=27,"Nikt","")&amp;IF(M4=28,"NS","")&amp;IF(M4=29,"Obie","")&amp;IF(M4=30,"Nikt","")&amp;IF(M4=31,"NS","")&amp;IF(M4=32,"WE","")&amp;IF(M4=33,"Nikt","")&amp;IF(M4=34,"NS","")&amp;IF(M4=35,"WE","")&amp;IF(M4=36,"Obie","")&amp;IF(M4=37,"NS","")&amp;IF(M4=38,"WE","")&amp;IF(M4=39,"Obie","")&amp;IF(M4=42,"Obie","")&amp;IF(M4=43,"Nikt","")</f>
        <v>NS</v>
      </c>
      <c r="U4" s="10">
        <v>9</v>
      </c>
      <c r="V4" s="90" t="s">
        <v>34</v>
      </c>
      <c r="W4" s="91" t="str">
        <f>IF(U4=1,"Nikt","")&amp;IF(U4=2,"NS","")&amp;IF(U4=3,"WE","")&amp;IF(U4=4,"Obie","")&amp;IF(U4=5,"NS","")&amp;IF(U4=6,"WE","")&amp;IF(U4=7,"Obie","")&amp;IF(U4=8,"Nikt","")&amp;IF(U4=9,"WE","")&amp;IF(U4=10,"Obie","")&amp;IF(U4=11,"Nikt","")&amp;IF(U4=12,"NS","")&amp;IF(U4=13,"Obie","")&amp;IF(U4=14,"Nikt","")&amp;IF(U4=15,"NS","")&amp;IF(U4=16,"WE","")&amp;IF(U4=17,"Nikt","")&amp;IF(U4=18,"NS","")&amp;IF(U4=19,"WE","")&amp;IF(U4=20,"Obie","")&amp;IF(U4=21,"NS","")&amp;IF(U4=22,"WE","")&amp;IF(U4=23,"Obie","")&amp;IF(U4=24,"Nikt","")&amp;IF(U4=25,"WE","")&amp;IF(U4=26,"Obie","")&amp;IF(U4=27,"Nikt","")&amp;IF(U4=28,"NS","")&amp;IF(U4=29,"Obie","")&amp;IF(U4=30,"Nikt","")&amp;IF(U4=31,"NS","")&amp;IF(U4=32,"WE","")&amp;IF(U4=33,"Nikt","")&amp;IF(U4=34,"NS","")&amp;IF(U4=35,"WE","")&amp;IF(U4=36,"Obie","")&amp;IF(U4=37,"NS","")&amp;IF(U4=38,"WE","")&amp;IF(U4=39,"Obie","")&amp;IF(U4=42,"Obie","")&amp;IF(U4=43,"Nikt","")</f>
        <v>WE</v>
      </c>
    </row>
    <row r="5" spans="1:24" ht="12.75">
      <c r="A5" s="44"/>
      <c r="B5" s="29"/>
      <c r="C5" s="2"/>
      <c r="D5" s="29"/>
      <c r="E5" s="24">
        <v>8</v>
      </c>
      <c r="F5" s="175"/>
      <c r="G5" s="175"/>
      <c r="H5" s="24">
        <v>1</v>
      </c>
      <c r="I5" s="45"/>
      <c r="J5" s="29"/>
      <c r="K5" s="2"/>
      <c r="L5" s="29"/>
      <c r="M5" s="24">
        <v>8</v>
      </c>
      <c r="N5" s="26"/>
      <c r="O5" s="26"/>
      <c r="P5" s="24">
        <v>2</v>
      </c>
      <c r="Q5" s="44"/>
      <c r="R5" s="29"/>
      <c r="S5" s="2"/>
      <c r="T5" s="29"/>
      <c r="U5" s="24">
        <v>8</v>
      </c>
      <c r="V5" s="26"/>
      <c r="W5" s="26"/>
      <c r="X5" s="24">
        <v>3</v>
      </c>
    </row>
    <row r="6" spans="1:24" ht="12.75">
      <c r="A6" s="44"/>
      <c r="B6" s="29"/>
      <c r="C6" s="2"/>
      <c r="D6" s="29"/>
      <c r="E6" s="24">
        <v>6</v>
      </c>
      <c r="F6" s="26"/>
      <c r="G6" s="26"/>
      <c r="H6" s="24">
        <v>5</v>
      </c>
      <c r="I6" s="45"/>
      <c r="J6" s="29"/>
      <c r="K6" s="2"/>
      <c r="L6" s="29"/>
      <c r="M6" s="24">
        <v>7</v>
      </c>
      <c r="N6" s="26"/>
      <c r="O6" s="26"/>
      <c r="P6" s="24">
        <v>6</v>
      </c>
      <c r="Q6" s="44"/>
      <c r="R6" s="29"/>
      <c r="S6" s="2"/>
      <c r="T6" s="29"/>
      <c r="U6" s="24">
        <v>1</v>
      </c>
      <c r="V6" s="175"/>
      <c r="W6" s="175"/>
      <c r="X6" s="24">
        <v>7</v>
      </c>
    </row>
    <row r="7" spans="1:24" ht="12.75">
      <c r="A7" s="44"/>
      <c r="B7" s="29"/>
      <c r="C7" s="2"/>
      <c r="D7" s="29"/>
      <c r="E7" s="24">
        <v>4</v>
      </c>
      <c r="F7" s="26"/>
      <c r="G7" s="26"/>
      <c r="H7" s="24">
        <v>2</v>
      </c>
      <c r="I7" s="45"/>
      <c r="J7" s="29"/>
      <c r="K7" s="2"/>
      <c r="L7" s="29"/>
      <c r="M7" s="24">
        <v>5</v>
      </c>
      <c r="N7" s="26"/>
      <c r="O7" s="26"/>
      <c r="P7" s="24">
        <v>3</v>
      </c>
      <c r="Q7" s="44"/>
      <c r="R7" s="29"/>
      <c r="S7" s="2"/>
      <c r="T7" s="29"/>
      <c r="U7" s="24">
        <v>6</v>
      </c>
      <c r="V7" s="26"/>
      <c r="W7" s="26"/>
      <c r="X7" s="24">
        <v>4</v>
      </c>
    </row>
    <row r="8" spans="1:24" ht="12.75">
      <c r="A8" s="44"/>
      <c r="B8" s="29"/>
      <c r="C8" s="2"/>
      <c r="D8" s="29"/>
      <c r="E8" s="55">
        <v>7</v>
      </c>
      <c r="F8" s="26"/>
      <c r="G8" s="26"/>
      <c r="H8" s="55">
        <v>3</v>
      </c>
      <c r="I8" s="44"/>
      <c r="J8" s="29"/>
      <c r="K8" s="2"/>
      <c r="L8" s="29"/>
      <c r="M8" s="55">
        <v>1</v>
      </c>
      <c r="N8" s="175"/>
      <c r="O8" s="175"/>
      <c r="P8" s="55">
        <v>4</v>
      </c>
      <c r="Q8" s="44"/>
      <c r="R8" s="29"/>
      <c r="S8" s="2"/>
      <c r="T8" s="29"/>
      <c r="U8" s="55">
        <v>2</v>
      </c>
      <c r="V8" s="26"/>
      <c r="W8" s="26"/>
      <c r="X8" s="55">
        <v>5</v>
      </c>
    </row>
    <row r="9" spans="1:20" ht="12.75">
      <c r="A9" s="44"/>
      <c r="B9" s="2"/>
      <c r="C9" s="2"/>
      <c r="D9" s="2"/>
      <c r="I9" s="44"/>
      <c r="J9" s="2"/>
      <c r="K9" s="2"/>
      <c r="L9" s="2"/>
      <c r="Q9" s="44"/>
      <c r="R9" s="2"/>
      <c r="S9" s="2"/>
      <c r="T9" s="2"/>
    </row>
    <row r="10" spans="1:23" ht="12.75">
      <c r="A10" s="44"/>
      <c r="B10" s="2"/>
      <c r="C10" s="2"/>
      <c r="D10" s="2"/>
      <c r="E10" s="10">
        <v>2</v>
      </c>
      <c r="F10" s="90" t="s">
        <v>34</v>
      </c>
      <c r="G10" s="91" t="str">
        <f>IF(E10=1,"Nikt","")&amp;IF(E10=2,"NS","")&amp;IF(E10=3,"WE","")&amp;IF(E10=4,"Obie","")&amp;IF(E10=5,"NS","")&amp;IF(E10=6,"WE","")&amp;IF(E10=7,"Obie","")&amp;IF(E10=8,"Nikt","")&amp;IF(E10=9,"WE","")&amp;IF(E10=10,"Obie","")&amp;IF(E10=11,"Nikt","")&amp;IF(E10=12,"NS","")&amp;IF(E10=13,"Obie","")&amp;IF(E10=14,"Nikt","")&amp;IF(E10=15,"NS","")&amp;IF(E10=16,"WE","")&amp;IF(E10=17,"Nikt","")&amp;IF(E10=18,"NS","")&amp;IF(E10=19,"WE","")&amp;IF(E10=20,"Obie","")&amp;IF(E10=21,"NS","")&amp;IF(E10=22,"WE","")&amp;IF(E10=23,"Obie","")&amp;IF(E10=24,"Nikt","")&amp;IF(E10=25,"WE","")&amp;IF(E10=26,"Obie","")&amp;IF(E10=27,"Nikt","")&amp;IF(E10=28,"NS","")&amp;IF(E10=29,"Obie","")&amp;IF(E10=30,"Nikt","")&amp;IF(E10=31,"NS","")&amp;IF(E10=32,"WE","")&amp;IF(E10=33,"Nikt","")&amp;IF(E10=34,"NS","")&amp;IF(E10=35,"WE","")&amp;IF(E10=36,"Obie","")&amp;IF(E10=37,"NS","")&amp;IF(E10=38,"WE","")&amp;IF(E10=39,"Obie","")&amp;IF(E10=42,"Obie","")&amp;IF(E10=43,"Nikt","")</f>
        <v>NS</v>
      </c>
      <c r="I10" s="44"/>
      <c r="J10" s="2"/>
      <c r="K10" s="2"/>
      <c r="L10" s="2"/>
      <c r="M10" s="10">
        <v>6</v>
      </c>
      <c r="N10" s="90" t="s">
        <v>34</v>
      </c>
      <c r="O10" s="91" t="str">
        <f>IF(M10=1,"Nikt","")&amp;IF(M10=2,"NS","")&amp;IF(M10=3,"WE","")&amp;IF(M10=4,"Obie","")&amp;IF(M10=5,"NS","")&amp;IF(M10=6,"WE","")&amp;IF(M10=7,"Obie","")&amp;IF(M10=8,"Nikt","")&amp;IF(M10=9,"WE","")&amp;IF(M10=10,"Obie","")&amp;IF(M10=11,"Nikt","")&amp;IF(M10=12,"NS","")&amp;IF(M10=13,"Obie","")&amp;IF(M10=14,"Nikt","")&amp;IF(M10=15,"NS","")&amp;IF(M10=16,"WE","")&amp;IF(M10=17,"Nikt","")&amp;IF(M10=18,"NS","")&amp;IF(M10=19,"WE","")&amp;IF(M10=20,"Obie","")&amp;IF(M10=21,"NS","")&amp;IF(M10=22,"WE","")&amp;IF(M10=23,"Obie","")&amp;IF(M10=24,"Nikt","")&amp;IF(M10=25,"WE","")&amp;IF(M10=26,"Obie","")&amp;IF(M10=27,"Nikt","")&amp;IF(M10=28,"NS","")&amp;IF(M10=29,"Obie","")&amp;IF(M10=30,"Nikt","")&amp;IF(M10=31,"NS","")&amp;IF(M10=32,"WE","")&amp;IF(M10=33,"Nikt","")&amp;IF(M10=34,"NS","")&amp;IF(M10=35,"WE","")&amp;IF(M10=36,"Obie","")&amp;IF(M10=37,"NS","")&amp;IF(M10=38,"WE","")&amp;IF(M10=39,"Obie","")&amp;IF(M10=42,"Obie","")&amp;IF(M10=43,"Nikt","")</f>
        <v>WE</v>
      </c>
      <c r="Q10" s="44"/>
      <c r="R10" s="2"/>
      <c r="S10" s="2"/>
      <c r="T10" s="2"/>
      <c r="U10" s="10">
        <v>10</v>
      </c>
      <c r="V10" s="90" t="s">
        <v>34</v>
      </c>
      <c r="W10" s="91" t="str">
        <f>IF(U10=1,"Nikt","")&amp;IF(U10=2,"NS","")&amp;IF(U10=3,"WE","")&amp;IF(U10=4,"Obie","")&amp;IF(U10=5,"NS","")&amp;IF(U10=6,"WE","")&amp;IF(U10=7,"Obie","")&amp;IF(U10=8,"Nikt","")&amp;IF(U10=9,"WE","")&amp;IF(U10=10,"Obie","")&amp;IF(U10=11,"Nikt","")&amp;IF(U10=12,"NS","")&amp;IF(U10=13,"Obie","")&amp;IF(U10=14,"Nikt","")&amp;IF(U10=15,"NS","")&amp;IF(U10=16,"WE","")&amp;IF(U10=17,"Nikt","")&amp;IF(U10=18,"NS","")&amp;IF(U10=19,"WE","")&amp;IF(U10=20,"Obie","")&amp;IF(U10=21,"NS","")&amp;IF(U10=22,"WE","")&amp;IF(U10=23,"Obie","")&amp;IF(U10=24,"Nikt","")&amp;IF(U10=25,"WE","")&amp;IF(U10=26,"Obie","")&amp;IF(U10=27,"Nikt","")&amp;IF(U10=28,"NS","")&amp;IF(U10=29,"Obie","")&amp;IF(U10=30,"Nikt","")&amp;IF(U10=31,"NS","")&amp;IF(U10=32,"WE","")&amp;IF(U10=33,"Nikt","")&amp;IF(U10=34,"NS","")&amp;IF(U10=35,"WE","")&amp;IF(U10=36,"Obie","")&amp;IF(U10=37,"NS","")&amp;IF(U10=38,"WE","")&amp;IF(U10=39,"Obie","")&amp;IF(U10=42,"Obie","")&amp;IF(U10=43,"Nikt","")</f>
        <v>Obie</v>
      </c>
    </row>
    <row r="11" spans="1:24" ht="12.75">
      <c r="A11" s="44"/>
      <c r="B11" s="29"/>
      <c r="C11" s="29"/>
      <c r="D11" s="29"/>
      <c r="E11" s="24">
        <f>E5</f>
        <v>8</v>
      </c>
      <c r="F11" s="175"/>
      <c r="G11" s="175"/>
      <c r="H11" s="24">
        <f>H5</f>
        <v>1</v>
      </c>
      <c r="I11" s="45"/>
      <c r="J11" s="29"/>
      <c r="K11" s="29"/>
      <c r="L11" s="29"/>
      <c r="M11" s="24">
        <f>M5</f>
        <v>8</v>
      </c>
      <c r="N11" s="26"/>
      <c r="O11" s="26"/>
      <c r="P11" s="24">
        <f>P5</f>
        <v>2</v>
      </c>
      <c r="Q11" s="44"/>
      <c r="R11" s="29"/>
      <c r="S11" s="29"/>
      <c r="T11" s="29"/>
      <c r="U11" s="24">
        <f>U5</f>
        <v>8</v>
      </c>
      <c r="V11" s="26"/>
      <c r="W11" s="26"/>
      <c r="X11" s="24">
        <f>X5</f>
        <v>3</v>
      </c>
    </row>
    <row r="12" spans="1:24" ht="12.75">
      <c r="A12" s="44"/>
      <c r="B12" s="29"/>
      <c r="C12" s="29"/>
      <c r="D12" s="29"/>
      <c r="E12" s="24">
        <f>E6</f>
        <v>6</v>
      </c>
      <c r="F12" s="26"/>
      <c r="G12" s="26"/>
      <c r="H12" s="24">
        <f>H6</f>
        <v>5</v>
      </c>
      <c r="I12" s="45"/>
      <c r="J12" s="29"/>
      <c r="K12" s="29"/>
      <c r="L12" s="29"/>
      <c r="M12" s="24">
        <f>M6</f>
        <v>7</v>
      </c>
      <c r="N12" s="26"/>
      <c r="O12" s="26"/>
      <c r="P12" s="24">
        <f>P6</f>
        <v>6</v>
      </c>
      <c r="Q12" s="44"/>
      <c r="R12" s="29"/>
      <c r="S12" s="29"/>
      <c r="T12" s="29"/>
      <c r="U12" s="24">
        <f>U6</f>
        <v>1</v>
      </c>
      <c r="V12" s="175"/>
      <c r="W12" s="175"/>
      <c r="X12" s="24">
        <f>X6</f>
        <v>7</v>
      </c>
    </row>
    <row r="13" spans="1:24" ht="12.75">
      <c r="A13" s="44"/>
      <c r="B13" s="29"/>
      <c r="C13" s="29"/>
      <c r="D13" s="29"/>
      <c r="E13" s="24">
        <f>E7</f>
        <v>4</v>
      </c>
      <c r="F13" s="26"/>
      <c r="G13" s="26"/>
      <c r="H13" s="24">
        <f>H7</f>
        <v>2</v>
      </c>
      <c r="I13" s="45"/>
      <c r="J13" s="29"/>
      <c r="K13" s="29"/>
      <c r="L13" s="29"/>
      <c r="M13" s="24">
        <f>M7</f>
        <v>5</v>
      </c>
      <c r="N13" s="26"/>
      <c r="O13" s="26"/>
      <c r="P13" s="24">
        <f>P7</f>
        <v>3</v>
      </c>
      <c r="Q13" s="44"/>
      <c r="R13" s="29"/>
      <c r="S13" s="29"/>
      <c r="T13" s="29"/>
      <c r="U13" s="24">
        <f>U7</f>
        <v>6</v>
      </c>
      <c r="V13" s="26"/>
      <c r="W13" s="26"/>
      <c r="X13" s="24">
        <f>X7</f>
        <v>4</v>
      </c>
    </row>
    <row r="14" spans="1:24" ht="12.75">
      <c r="A14" s="44"/>
      <c r="B14" s="29"/>
      <c r="C14" s="29"/>
      <c r="D14" s="29"/>
      <c r="E14" s="24">
        <f>E8</f>
        <v>7</v>
      </c>
      <c r="F14" s="26"/>
      <c r="G14" s="26"/>
      <c r="H14" s="24">
        <f>H8</f>
        <v>3</v>
      </c>
      <c r="I14" s="44"/>
      <c r="J14" s="29"/>
      <c r="K14" s="29"/>
      <c r="L14" s="29"/>
      <c r="M14" s="24">
        <f>M8</f>
        <v>1</v>
      </c>
      <c r="N14" s="175"/>
      <c r="O14" s="175"/>
      <c r="P14" s="24">
        <f>P8</f>
        <v>4</v>
      </c>
      <c r="Q14" s="44"/>
      <c r="R14" s="29"/>
      <c r="S14" s="29"/>
      <c r="T14" s="29"/>
      <c r="U14" s="24">
        <f>U8</f>
        <v>2</v>
      </c>
      <c r="V14" s="26"/>
      <c r="W14" s="26"/>
      <c r="X14" s="24">
        <f>X8</f>
        <v>5</v>
      </c>
    </row>
    <row r="15" spans="1:23" ht="12.75">
      <c r="A15" s="44"/>
      <c r="F15" s="53"/>
      <c r="G15" s="53"/>
      <c r="I15" s="44"/>
      <c r="N15" s="53"/>
      <c r="O15" s="53"/>
      <c r="Q15" s="44"/>
      <c r="V15" s="53"/>
      <c r="W15" s="53"/>
    </row>
    <row r="16" spans="1:23" ht="12.75">
      <c r="A16" s="44"/>
      <c r="E16" s="10">
        <v>3</v>
      </c>
      <c r="F16" s="90" t="s">
        <v>34</v>
      </c>
      <c r="G16" s="91" t="str">
        <f>IF(E16=1,"Nikt","")&amp;IF(E16=2,"NS","")&amp;IF(E16=3,"WE","")&amp;IF(E16=4,"Obie","")&amp;IF(E16=5,"NS","")&amp;IF(E16=6,"WE","")&amp;IF(E16=7,"Obie","")&amp;IF(E16=8,"Nikt","")&amp;IF(E16=9,"WE","")&amp;IF(E16=10,"Obie","")&amp;IF(E16=11,"Nikt","")&amp;IF(E16=12,"NS","")&amp;IF(E16=13,"Obie","")&amp;IF(E16=14,"Nikt","")&amp;IF(E16=15,"NS","")&amp;IF(E16=16,"WE","")&amp;IF(E16=17,"Nikt","")&amp;IF(E16=18,"NS","")&amp;IF(E16=19,"WE","")&amp;IF(E16=20,"Obie","")&amp;IF(E16=21,"NS","")&amp;IF(E16=22,"WE","")&amp;IF(E16=23,"Obie","")&amp;IF(E16=24,"Nikt","")&amp;IF(E16=25,"WE","")&amp;IF(E16=26,"Obie","")&amp;IF(E16=27,"Nikt","")&amp;IF(E16=28,"NS","")&amp;IF(E16=29,"Obie","")&amp;IF(E16=30,"Nikt","")&amp;IF(E16=31,"NS","")&amp;IF(E16=32,"WE","")&amp;IF(E16=33,"Nikt","")&amp;IF(E16=34,"NS","")&amp;IF(E16=35,"WE","")&amp;IF(E16=36,"Obie","")&amp;IF(E16=37,"NS","")&amp;IF(E16=38,"WE","")&amp;IF(E16=39,"Obie","")&amp;IF(E16=42,"Obie","")&amp;IF(E16=43,"Nikt","")</f>
        <v>WE</v>
      </c>
      <c r="I16" s="44"/>
      <c r="M16" s="10">
        <v>7</v>
      </c>
      <c r="N16" s="90" t="s">
        <v>34</v>
      </c>
      <c r="O16" s="91" t="str">
        <f>IF(M16=1,"Nikt","")&amp;IF(M16=2,"NS","")&amp;IF(M16=3,"WE","")&amp;IF(M16=4,"Obie","")&amp;IF(M16=5,"NS","")&amp;IF(M16=6,"WE","")&amp;IF(M16=7,"Obie","")&amp;IF(M16=8,"Nikt","")&amp;IF(M16=9,"WE","")&amp;IF(M16=10,"Obie","")&amp;IF(M16=11,"Nikt","")&amp;IF(M16=12,"NS","")&amp;IF(M16=13,"Obie","")&amp;IF(M16=14,"Nikt","")&amp;IF(M16=15,"NS","")&amp;IF(M16=16,"WE","")&amp;IF(M16=17,"Nikt","")&amp;IF(M16=18,"NS","")&amp;IF(M16=19,"WE","")&amp;IF(M16=20,"Obie","")&amp;IF(M16=21,"NS","")&amp;IF(M16=22,"WE","")&amp;IF(M16=23,"Obie","")&amp;IF(M16=24,"Nikt","")&amp;IF(M16=25,"WE","")&amp;IF(M16=26,"Obie","")&amp;IF(M16=27,"Nikt","")&amp;IF(M16=28,"NS","")&amp;IF(M16=29,"Obie","")&amp;IF(M16=30,"Nikt","")&amp;IF(M16=31,"NS","")&amp;IF(M16=32,"WE","")&amp;IF(M16=33,"Nikt","")&amp;IF(M16=34,"NS","")&amp;IF(M16=35,"WE","")&amp;IF(M16=36,"Obie","")&amp;IF(M16=37,"NS","")&amp;IF(M16=38,"WE","")&amp;IF(M16=39,"Obie","")&amp;IF(M16=42,"Obie","")&amp;IF(M16=43,"Nikt","")</f>
        <v>Obie</v>
      </c>
      <c r="Q16" s="44"/>
      <c r="U16" s="10">
        <v>11</v>
      </c>
      <c r="V16" s="90" t="s">
        <v>34</v>
      </c>
      <c r="W16" s="91" t="str">
        <f>IF(U16=1,"Nikt","")&amp;IF(U16=2,"NS","")&amp;IF(U16=3,"WE","")&amp;IF(U16=4,"Obie","")&amp;IF(U16=5,"NS","")&amp;IF(U16=6,"WE","")&amp;IF(U16=7,"Obie","")&amp;IF(U16=8,"Nikt","")&amp;IF(U16=9,"WE","")&amp;IF(U16=10,"Obie","")&amp;IF(U16=11,"Nikt","")&amp;IF(U16=12,"NS","")&amp;IF(U16=13,"Obie","")&amp;IF(U16=14,"Nikt","")&amp;IF(U16=15,"NS","")&amp;IF(U16=16,"WE","")&amp;IF(U16=17,"Nikt","")&amp;IF(U16=18,"NS","")&amp;IF(U16=19,"WE","")&amp;IF(U16=20,"Obie","")&amp;IF(U16=21,"NS","")&amp;IF(U16=22,"WE","")&amp;IF(U16=23,"Obie","")&amp;IF(U16=24,"Nikt","")&amp;IF(U16=25,"WE","")&amp;IF(U16=26,"Obie","")&amp;IF(U16=27,"Nikt","")&amp;IF(U16=28,"NS","")&amp;IF(U16=29,"Obie","")&amp;IF(U16=30,"Nikt","")&amp;IF(U16=31,"NS","")&amp;IF(U16=32,"WE","")&amp;IF(U16=33,"Nikt","")&amp;IF(U16=34,"NS","")&amp;IF(U16=35,"WE","")&amp;IF(U16=36,"Obie","")&amp;IF(U16=37,"NS","")&amp;IF(U16=38,"WE","")&amp;IF(U16=39,"Obie","")&amp;IF(U16=42,"Obie","")&amp;IF(U16=43,"Nikt","")</f>
        <v>Nikt</v>
      </c>
    </row>
    <row r="17" spans="1:24" ht="12.75">
      <c r="A17" s="44"/>
      <c r="B17" s="29"/>
      <c r="C17" s="29"/>
      <c r="D17" s="29"/>
      <c r="E17" s="24">
        <f>E5</f>
        <v>8</v>
      </c>
      <c r="F17" s="175"/>
      <c r="G17" s="175"/>
      <c r="H17" s="24">
        <f>H5</f>
        <v>1</v>
      </c>
      <c r="I17" s="45"/>
      <c r="J17" s="29"/>
      <c r="K17" s="29"/>
      <c r="L17" s="29"/>
      <c r="M17" s="24">
        <f>M5</f>
        <v>8</v>
      </c>
      <c r="N17" s="26"/>
      <c r="O17" s="26"/>
      <c r="P17" s="24">
        <f>P5</f>
        <v>2</v>
      </c>
      <c r="Q17" s="44"/>
      <c r="R17" s="29"/>
      <c r="S17" s="29"/>
      <c r="T17" s="29"/>
      <c r="U17" s="24">
        <f>U5</f>
        <v>8</v>
      </c>
      <c r="V17" s="26"/>
      <c r="W17" s="26"/>
      <c r="X17" s="24">
        <f>X5</f>
        <v>3</v>
      </c>
    </row>
    <row r="18" spans="1:24" ht="12.75">
      <c r="A18" s="44"/>
      <c r="B18" s="29"/>
      <c r="C18" s="29"/>
      <c r="D18" s="29"/>
      <c r="E18" s="24">
        <f>E6</f>
        <v>6</v>
      </c>
      <c r="F18" s="26"/>
      <c r="G18" s="26"/>
      <c r="H18" s="24">
        <f>H6</f>
        <v>5</v>
      </c>
      <c r="I18" s="45"/>
      <c r="J18" s="29"/>
      <c r="K18" s="29"/>
      <c r="L18" s="29"/>
      <c r="M18" s="24">
        <f>M6</f>
        <v>7</v>
      </c>
      <c r="N18" s="26"/>
      <c r="O18" s="26"/>
      <c r="P18" s="24">
        <f>P6</f>
        <v>6</v>
      </c>
      <c r="Q18" s="44"/>
      <c r="R18" s="29"/>
      <c r="S18" s="29"/>
      <c r="T18" s="29"/>
      <c r="U18" s="24">
        <f>U6</f>
        <v>1</v>
      </c>
      <c r="V18" s="175"/>
      <c r="W18" s="175"/>
      <c r="X18" s="24">
        <f>X6</f>
        <v>7</v>
      </c>
    </row>
    <row r="19" spans="1:24" ht="12.75">
      <c r="A19" s="44"/>
      <c r="B19" s="29"/>
      <c r="C19" s="29"/>
      <c r="D19" s="2"/>
      <c r="E19" s="24">
        <f>E7</f>
        <v>4</v>
      </c>
      <c r="F19" s="26"/>
      <c r="G19" s="26"/>
      <c r="H19" s="24">
        <f>H7</f>
        <v>2</v>
      </c>
      <c r="I19" s="45"/>
      <c r="J19" s="29"/>
      <c r="K19" s="29"/>
      <c r="L19" s="2"/>
      <c r="M19" s="24">
        <f>M7</f>
        <v>5</v>
      </c>
      <c r="N19" s="26"/>
      <c r="O19" s="26"/>
      <c r="P19" s="24">
        <f>P7</f>
        <v>3</v>
      </c>
      <c r="Q19" s="44"/>
      <c r="R19" s="29"/>
      <c r="S19" s="29"/>
      <c r="T19" s="2"/>
      <c r="U19" s="24">
        <f>U7</f>
        <v>6</v>
      </c>
      <c r="V19" s="26"/>
      <c r="W19" s="26"/>
      <c r="X19" s="24">
        <f>X7</f>
        <v>4</v>
      </c>
    </row>
    <row r="20" spans="1:24" ht="12.75">
      <c r="A20" s="44"/>
      <c r="B20" s="29"/>
      <c r="C20" s="29"/>
      <c r="D20" s="29"/>
      <c r="E20" s="24">
        <f>E8</f>
        <v>7</v>
      </c>
      <c r="F20" s="26"/>
      <c r="G20" s="26"/>
      <c r="H20" s="24">
        <f>H8</f>
        <v>3</v>
      </c>
      <c r="I20" s="44"/>
      <c r="J20" s="29"/>
      <c r="K20" s="29"/>
      <c r="L20" s="29"/>
      <c r="M20" s="24">
        <f>M8</f>
        <v>1</v>
      </c>
      <c r="N20" s="175"/>
      <c r="O20" s="175"/>
      <c r="P20" s="24">
        <f>P8</f>
        <v>4</v>
      </c>
      <c r="Q20" s="44"/>
      <c r="R20" s="29"/>
      <c r="S20" s="29"/>
      <c r="T20" s="29"/>
      <c r="U20" s="24">
        <f>U8</f>
        <v>2</v>
      </c>
      <c r="V20" s="26"/>
      <c r="W20" s="26"/>
      <c r="X20" s="24">
        <f>X8</f>
        <v>5</v>
      </c>
    </row>
    <row r="21" spans="1:24" ht="12.75">
      <c r="A21" s="44"/>
      <c r="B21" s="29"/>
      <c r="C21" s="29"/>
      <c r="D21" s="2"/>
      <c r="E21" s="24"/>
      <c r="F21" s="53"/>
      <c r="G21" s="53"/>
      <c r="H21" s="24"/>
      <c r="I21" s="44"/>
      <c r="J21" s="29"/>
      <c r="K21" s="29"/>
      <c r="L21" s="2"/>
      <c r="M21" s="2"/>
      <c r="N21" s="2"/>
      <c r="O21" s="2"/>
      <c r="P21" s="2"/>
      <c r="Q21" s="2"/>
      <c r="R21" s="29"/>
      <c r="S21" s="29"/>
      <c r="T21" s="2"/>
      <c r="U21" s="24"/>
      <c r="V21" s="53"/>
      <c r="W21" s="53"/>
      <c r="X21" s="24"/>
    </row>
    <row r="22" spans="1:23" ht="12.75">
      <c r="A22" s="44"/>
      <c r="B22" s="29"/>
      <c r="C22" s="29"/>
      <c r="D22" s="2"/>
      <c r="E22" s="10">
        <v>4</v>
      </c>
      <c r="F22" s="90" t="s">
        <v>34</v>
      </c>
      <c r="G22" s="91" t="str">
        <f>IF(E22=1,"Nikt","")&amp;IF(E22=2,"NS","")&amp;IF(E22=3,"WE","")&amp;IF(E22=4,"Obie","")&amp;IF(E22=5,"NS","")&amp;IF(E22=6,"WE","")&amp;IF(E22=7,"Obie","")&amp;IF(E22=8,"Nikt","")&amp;IF(E22=9,"WE","")&amp;IF(E22=10,"Obie","")&amp;IF(E22=11,"Nikt","")&amp;IF(E22=12,"NS","")&amp;IF(E22=13,"Obie","")&amp;IF(E22=14,"Nikt","")&amp;IF(E22=15,"NS","")&amp;IF(E22=16,"WE","")&amp;IF(E22=17,"Nikt","")&amp;IF(E22=18,"NS","")&amp;IF(E22=19,"WE","")&amp;IF(E22=20,"Obie","")&amp;IF(E22=21,"NS","")&amp;IF(E22=22,"WE","")&amp;IF(E22=23,"Obie","")&amp;IF(E22=24,"Nikt","")&amp;IF(E22=25,"WE","")&amp;IF(E22=26,"Obie","")&amp;IF(E22=27,"Nikt","")&amp;IF(E22=28,"NS","")&amp;IF(E22=29,"Obie","")&amp;IF(E22=30,"Nikt","")&amp;IF(E22=31,"NS","")&amp;IF(E22=32,"WE","")&amp;IF(E22=33,"Nikt","")&amp;IF(E22=34,"NS","")&amp;IF(E22=35,"WE","")&amp;IF(E22=36,"Obie","")&amp;IF(E22=37,"NS","")&amp;IF(E22=38,"WE","")&amp;IF(E22=39,"Obie","")&amp;IF(E22=42,"Obie","")&amp;IF(E22=43,"Nikt","")</f>
        <v>Obie</v>
      </c>
      <c r="I22" s="44"/>
      <c r="J22" s="29"/>
      <c r="K22" s="29"/>
      <c r="L22" s="2"/>
      <c r="M22" s="10">
        <v>8</v>
      </c>
      <c r="N22" s="90" t="s">
        <v>34</v>
      </c>
      <c r="O22" s="91" t="str">
        <f>IF(M22=1,"Nikt","")&amp;IF(M22=2,"NS","")&amp;IF(M22=3,"WE","")&amp;IF(M22=4,"Obie","")&amp;IF(M22=5,"NS","")&amp;IF(M22=6,"WE","")&amp;IF(M22=7,"Obie","")&amp;IF(M22=8,"Nikt","")&amp;IF(M22=9,"WE","")&amp;IF(M22=10,"Obie","")&amp;IF(M22=11,"Nikt","")&amp;IF(M22=12,"NS","")&amp;IF(M22=13,"Obie","")&amp;IF(M22=14,"Nikt","")&amp;IF(M22=15,"NS","")&amp;IF(M22=16,"WE","")&amp;IF(M22=17,"Nikt","")&amp;IF(M22=18,"NS","")&amp;IF(M22=19,"WE","")&amp;IF(M22=20,"Obie","")&amp;IF(M22=21,"NS","")&amp;IF(M22=22,"WE","")&amp;IF(M22=23,"Obie","")&amp;IF(M22=24,"Nikt","")&amp;IF(M22=25,"WE","")&amp;IF(M22=26,"Obie","")&amp;IF(M22=27,"Nikt","")&amp;IF(M22=28,"NS","")&amp;IF(M22=29,"Obie","")&amp;IF(M22=30,"Nikt","")&amp;IF(M22=31,"NS","")&amp;IF(M22=32,"WE","")&amp;IF(M22=33,"Nikt","")&amp;IF(M22=34,"NS","")&amp;IF(M22=35,"WE","")&amp;IF(M22=36,"Obie","")&amp;IF(M22=37,"NS","")&amp;IF(M22=38,"WE","")&amp;IF(M22=39,"Obie","")&amp;IF(M22=42,"Obie","")&amp;IF(M22=43,"Nikt","")</f>
        <v>Nikt</v>
      </c>
      <c r="Q22" s="44"/>
      <c r="R22" s="29"/>
      <c r="S22" s="29"/>
      <c r="T22" s="2"/>
      <c r="U22" s="10">
        <v>12</v>
      </c>
      <c r="V22" s="90" t="s">
        <v>34</v>
      </c>
      <c r="W22" s="91" t="str">
        <f>IF(U22=1,"Nikt","")&amp;IF(U22=2,"NS","")&amp;IF(U22=3,"WE","")&amp;IF(U22=4,"Obie","")&amp;IF(U22=5,"NS","")&amp;IF(U22=6,"WE","")&amp;IF(U22=7,"Obie","")&amp;IF(U22=8,"Nikt","")&amp;IF(U22=9,"WE","")&amp;IF(U22=10,"Obie","")&amp;IF(U22=11,"Nikt","")&amp;IF(U22=12,"NS","")&amp;IF(U22=13,"Obie","")&amp;IF(U22=14,"Nikt","")&amp;IF(U22=15,"NS","")&amp;IF(U22=16,"WE","")&amp;IF(U22=17,"Nikt","")&amp;IF(U22=18,"NS","")&amp;IF(U22=19,"WE","")&amp;IF(U22=20,"Obie","")&amp;IF(U22=21,"NS","")&amp;IF(U22=22,"WE","")&amp;IF(U22=23,"Obie","")&amp;IF(U22=24,"Nikt","")&amp;IF(U22=25,"WE","")&amp;IF(U22=26,"Obie","")&amp;IF(U22=27,"Nikt","")&amp;IF(U22=28,"NS","")&amp;IF(U22=29,"Obie","")&amp;IF(U22=30,"Nikt","")&amp;IF(U22=31,"NS","")&amp;IF(U22=32,"WE","")&amp;IF(U22=33,"Nikt","")&amp;IF(U22=34,"NS","")&amp;IF(U22=35,"WE","")&amp;IF(U22=36,"Obie","")&amp;IF(U22=37,"NS","")&amp;IF(U22=38,"WE","")&amp;IF(U22=39,"Obie","")&amp;IF(U22=42,"Obie","")&amp;IF(U22=43,"Nikt","")</f>
        <v>NS</v>
      </c>
    </row>
    <row r="23" spans="1:24" ht="12.75">
      <c r="A23" s="44"/>
      <c r="B23" s="29"/>
      <c r="C23" s="29"/>
      <c r="D23" s="2"/>
      <c r="E23" s="24">
        <f>E11</f>
        <v>8</v>
      </c>
      <c r="F23" s="175"/>
      <c r="G23" s="175"/>
      <c r="H23" s="24">
        <f>H11</f>
        <v>1</v>
      </c>
      <c r="I23" s="44"/>
      <c r="J23" s="29"/>
      <c r="K23" s="29"/>
      <c r="L23" s="2"/>
      <c r="M23" s="24">
        <f>M11</f>
        <v>8</v>
      </c>
      <c r="N23" s="26"/>
      <c r="O23" s="26"/>
      <c r="P23" s="24">
        <f>P11</f>
        <v>2</v>
      </c>
      <c r="Q23" s="44"/>
      <c r="R23" s="29"/>
      <c r="S23" s="29"/>
      <c r="T23" s="2"/>
      <c r="U23" s="24">
        <f>U11</f>
        <v>8</v>
      </c>
      <c r="V23" s="26"/>
      <c r="W23" s="26"/>
      <c r="X23" s="24">
        <f>X11</f>
        <v>3</v>
      </c>
    </row>
    <row r="24" spans="1:24" ht="12.75">
      <c r="A24" s="44"/>
      <c r="B24" s="29"/>
      <c r="C24" s="29"/>
      <c r="D24" s="2"/>
      <c r="E24" s="24">
        <f>E12</f>
        <v>6</v>
      </c>
      <c r="F24" s="26"/>
      <c r="G24" s="26"/>
      <c r="H24" s="24">
        <f>H12</f>
        <v>5</v>
      </c>
      <c r="I24" s="44"/>
      <c r="J24" s="29"/>
      <c r="K24" s="29"/>
      <c r="L24" s="2"/>
      <c r="M24" s="24">
        <f>M12</f>
        <v>7</v>
      </c>
      <c r="N24" s="26"/>
      <c r="O24" s="26"/>
      <c r="P24" s="24">
        <f>P12</f>
        <v>6</v>
      </c>
      <c r="Q24" s="44"/>
      <c r="R24" s="29"/>
      <c r="S24" s="29"/>
      <c r="T24" s="2"/>
      <c r="U24" s="24">
        <f>U12</f>
        <v>1</v>
      </c>
      <c r="V24" s="175"/>
      <c r="W24" s="175"/>
      <c r="X24" s="24">
        <f>X12</f>
        <v>7</v>
      </c>
    </row>
    <row r="25" spans="1:24" ht="12.75">
      <c r="A25" s="44"/>
      <c r="B25" s="29"/>
      <c r="C25" s="29"/>
      <c r="D25" s="2"/>
      <c r="E25" s="24">
        <f>E13</f>
        <v>4</v>
      </c>
      <c r="F25" s="26"/>
      <c r="G25" s="26"/>
      <c r="H25" s="24">
        <f>H13</f>
        <v>2</v>
      </c>
      <c r="I25" s="44"/>
      <c r="J25" s="29"/>
      <c r="K25" s="29"/>
      <c r="L25" s="2"/>
      <c r="M25" s="24">
        <f>M13</f>
        <v>5</v>
      </c>
      <c r="N25" s="26"/>
      <c r="O25" s="26"/>
      <c r="P25" s="24">
        <f>P13</f>
        <v>3</v>
      </c>
      <c r="Q25" s="44"/>
      <c r="R25" s="29"/>
      <c r="S25" s="29"/>
      <c r="T25" s="2"/>
      <c r="U25" s="24">
        <f>U13</f>
        <v>6</v>
      </c>
      <c r="V25" s="26"/>
      <c r="W25" s="26"/>
      <c r="X25" s="24">
        <f>X13</f>
        <v>4</v>
      </c>
    </row>
    <row r="26" spans="1:24" ht="12.75">
      <c r="A26" s="44"/>
      <c r="B26" s="29"/>
      <c r="C26" s="29"/>
      <c r="D26" s="2"/>
      <c r="E26" s="24">
        <f>E14</f>
        <v>7</v>
      </c>
      <c r="F26" s="26"/>
      <c r="G26" s="26"/>
      <c r="H26" s="24">
        <f>H14</f>
        <v>3</v>
      </c>
      <c r="I26" s="44"/>
      <c r="J26" s="29"/>
      <c r="K26" s="29"/>
      <c r="L26" s="2"/>
      <c r="M26" s="24">
        <f>M14</f>
        <v>1</v>
      </c>
      <c r="N26" s="175"/>
      <c r="O26" s="175"/>
      <c r="P26" s="24">
        <f>P14</f>
        <v>4</v>
      </c>
      <c r="Q26" s="44"/>
      <c r="R26" s="29"/>
      <c r="S26" s="29"/>
      <c r="T26" s="2"/>
      <c r="U26" s="24">
        <f>U14</f>
        <v>2</v>
      </c>
      <c r="V26" s="26"/>
      <c r="W26" s="26"/>
      <c r="X26" s="24">
        <f>X14</f>
        <v>5</v>
      </c>
    </row>
    <row r="27" spans="1:17" ht="12.75">
      <c r="A27" s="44"/>
      <c r="F27" s="53"/>
      <c r="G27" s="53"/>
      <c r="I27" s="44"/>
      <c r="M27" s="2"/>
      <c r="N27" s="2"/>
      <c r="O27" s="2"/>
      <c r="P27" s="2"/>
      <c r="Q27" s="2"/>
    </row>
    <row r="28" spans="1:31" ht="12.75">
      <c r="A28" s="44"/>
      <c r="F28" s="93" t="s">
        <v>0</v>
      </c>
      <c r="G28" s="93" t="s">
        <v>1</v>
      </c>
      <c r="I28" s="44"/>
      <c r="J28" s="2"/>
      <c r="K28" s="2"/>
      <c r="L28" s="2"/>
      <c r="N28" s="93" t="s">
        <v>0</v>
      </c>
      <c r="O28" s="93" t="s">
        <v>1</v>
      </c>
      <c r="Q28" s="44"/>
      <c r="R28" s="2"/>
      <c r="S28" s="2"/>
      <c r="T28" s="2"/>
      <c r="V28" s="93" t="s">
        <v>0</v>
      </c>
      <c r="W28" s="93" t="s">
        <v>1</v>
      </c>
      <c r="AD28" s="93" t="s">
        <v>0</v>
      </c>
      <c r="AE28" s="93" t="s">
        <v>1</v>
      </c>
    </row>
    <row r="29" spans="1:31" ht="15.75">
      <c r="A29" s="44"/>
      <c r="B29" s="3" t="s">
        <v>11</v>
      </c>
      <c r="C29" s="3" t="s">
        <v>29</v>
      </c>
      <c r="D29" s="3" t="s">
        <v>12</v>
      </c>
      <c r="E29" s="3" t="s">
        <v>30</v>
      </c>
      <c r="F29" s="234" t="s">
        <v>38</v>
      </c>
      <c r="G29" s="234"/>
      <c r="I29" s="44"/>
      <c r="J29" s="3" t="s">
        <v>11</v>
      </c>
      <c r="K29" s="3" t="s">
        <v>29</v>
      </c>
      <c r="L29" s="3" t="s">
        <v>12</v>
      </c>
      <c r="M29" s="3" t="s">
        <v>30</v>
      </c>
      <c r="N29" s="234" t="s">
        <v>39</v>
      </c>
      <c r="O29" s="234"/>
      <c r="Q29" s="44"/>
      <c r="R29" s="3" t="s">
        <v>11</v>
      </c>
      <c r="S29" s="3" t="s">
        <v>29</v>
      </c>
      <c r="T29" s="3" t="s">
        <v>12</v>
      </c>
      <c r="U29" s="3" t="s">
        <v>30</v>
      </c>
      <c r="V29" s="234" t="s">
        <v>40</v>
      </c>
      <c r="W29" s="234"/>
      <c r="Z29" s="3" t="s">
        <v>11</v>
      </c>
      <c r="AA29" s="3" t="s">
        <v>29</v>
      </c>
      <c r="AB29" s="3" t="s">
        <v>12</v>
      </c>
      <c r="AC29" s="3" t="s">
        <v>30</v>
      </c>
      <c r="AD29" s="234" t="s">
        <v>41</v>
      </c>
      <c r="AE29" s="234"/>
    </row>
    <row r="30" spans="1:31" ht="12.75">
      <c r="A30" s="44"/>
      <c r="B30" s="2"/>
      <c r="C30" s="2"/>
      <c r="D30" s="2"/>
      <c r="E30" s="10">
        <v>13</v>
      </c>
      <c r="F30" s="92" t="s">
        <v>34</v>
      </c>
      <c r="G30" s="91" t="str">
        <f>IF(E30=1,"Nikt","")&amp;IF(E30=2,"NS","")&amp;IF(E30=3,"WE","")&amp;IF(E30=4,"Obie","")&amp;IF(E30=5,"NS","")&amp;IF(E30=6,"WE","")&amp;IF(E30=7,"Obie","")&amp;IF(E30=8,"Nikt","")&amp;IF(E30=9,"WE","")&amp;IF(E30=10,"Obie","")&amp;IF(E30=11,"Nikt","")&amp;IF(E30=12,"NS","")&amp;IF(E30=13,"Obie","")&amp;IF(E30=14,"Nikt","")&amp;IF(E30=15,"NS","")&amp;IF(E30=16,"WE","")&amp;IF(E30=17,"Nikt","")&amp;IF(E30=18,"NS","")&amp;IF(E30=19,"WE","")&amp;IF(E30=20,"Obie","")&amp;IF(E30=21,"NS","")&amp;IF(E30=22,"WE","")&amp;IF(E30=23,"Obie","")&amp;IF(E30=24,"Nikt","")&amp;IF(E30=25,"WE","")&amp;IF(E30=26,"Obie","")&amp;IF(E30=27,"Nikt","")&amp;IF(E30=28,"NS","")&amp;IF(E30=29,"Obie","")&amp;IF(E30=30,"Nikt","")&amp;IF(E30=31,"NS","")&amp;IF(E30=32,"WE","")&amp;IF(E30=33,"Nikt","")&amp;IF(E30=34,"NS","")&amp;IF(E30=35,"WE","")&amp;IF(E30=36,"Obie","")&amp;IF(E30=37,"NS","")&amp;IF(E30=38,"WE","")&amp;IF(E30=39,"Obie","")&amp;IF(E30=42,"Obie","")&amp;IF(E30=43,"Nikt","")</f>
        <v>Obie</v>
      </c>
      <c r="I30" s="44"/>
      <c r="J30" s="2"/>
      <c r="K30" s="2"/>
      <c r="L30" s="2"/>
      <c r="M30" s="10">
        <v>17</v>
      </c>
      <c r="N30" s="92" t="s">
        <v>34</v>
      </c>
      <c r="O30" s="91" t="str">
        <f>IF(M30=1,"Nikt","")&amp;IF(M30=2,"NS","")&amp;IF(M30=3,"WE","")&amp;IF(M30=4,"Obie","")&amp;IF(M30=5,"NS","")&amp;IF(M30=6,"WE","")&amp;IF(M30=7,"Obie","")&amp;IF(M30=8,"Nikt","")&amp;IF(M30=9,"WE","")&amp;IF(M30=10,"Obie","")&amp;IF(M30=11,"Nikt","")&amp;IF(M30=12,"NS","")&amp;IF(M30=13,"Obie","")&amp;IF(M30=14,"Nikt","")&amp;IF(M30=15,"NS","")&amp;IF(M30=16,"WE","")&amp;IF(M30=17,"Nikt","")&amp;IF(M30=18,"NS","")&amp;IF(M30=19,"WE","")&amp;IF(M30=20,"Obie","")&amp;IF(M30=21,"NS","")&amp;IF(M30=22,"WE","")&amp;IF(M30=23,"Obie","")&amp;IF(M30=24,"Nikt","")&amp;IF(M30=25,"WE","")&amp;IF(M30=26,"Obie","")&amp;IF(M30=27,"Nikt","")&amp;IF(M30=28,"NS","")&amp;IF(M30=29,"Obie","")&amp;IF(M30=30,"Nikt","")&amp;IF(M30=31,"NS","")&amp;IF(M30=32,"WE","")&amp;IF(M30=33,"Nikt","")&amp;IF(M30=34,"NS","")&amp;IF(M30=35,"WE","")&amp;IF(M30=36,"Obie","")&amp;IF(M30=37,"NS","")&amp;IF(M30=38,"WE","")&amp;IF(M30=39,"Obie","")&amp;IF(M30=42,"Obie","")&amp;IF(M30=43,"Nikt","")</f>
        <v>Nikt</v>
      </c>
      <c r="Q30" s="44"/>
      <c r="R30" s="2"/>
      <c r="S30" s="2"/>
      <c r="T30" s="2"/>
      <c r="U30" s="10">
        <v>21</v>
      </c>
      <c r="V30" s="92" t="s">
        <v>34</v>
      </c>
      <c r="W30" s="91" t="str">
        <f>IF(U30=1,"Nikt","")&amp;IF(U30=2,"NS","")&amp;IF(U30=3,"WE","")&amp;IF(U30=4,"Obie","")&amp;IF(U30=5,"NS","")&amp;IF(U30=6,"WE","")&amp;IF(U30=7,"Obie","")&amp;IF(U30=8,"Nikt","")&amp;IF(U30=9,"WE","")&amp;IF(U30=10,"Obie","")&amp;IF(U30=11,"Nikt","")&amp;IF(U30=12,"NS","")&amp;IF(U30=13,"Obie","")&amp;IF(U30=14,"Nikt","")&amp;IF(U30=15,"NS","")&amp;IF(U30=16,"WE","")&amp;IF(U30=17,"Nikt","")&amp;IF(U30=18,"NS","")&amp;IF(U30=19,"WE","")&amp;IF(U30=20,"Obie","")&amp;IF(U30=21,"NS","")&amp;IF(U30=22,"WE","")&amp;IF(U30=23,"Obie","")&amp;IF(U30=24,"Nikt","")&amp;IF(U30=25,"WE","")&amp;IF(U30=26,"Obie","")&amp;IF(U30=27,"Nikt","")&amp;IF(U30=28,"NS","")&amp;IF(U30=29,"Obie","")&amp;IF(U30=30,"Nikt","")&amp;IF(U30=31,"NS","")&amp;IF(U30=32,"WE","")&amp;IF(U30=33,"Nikt","")&amp;IF(U30=34,"NS","")&amp;IF(U30=35,"WE","")&amp;IF(U30=36,"Obie","")&amp;IF(U30=37,"NS","")&amp;IF(U30=38,"WE","")&amp;IF(U30=39,"Obie","")&amp;IF(U30=42,"Obie","")&amp;IF(U30=43,"Nikt","")</f>
        <v>NS</v>
      </c>
      <c r="AC30" s="10">
        <v>25</v>
      </c>
      <c r="AD30" s="92" t="s">
        <v>34</v>
      </c>
      <c r="AE30" s="91" t="str">
        <f>IF(AC30=1,"Nikt","")&amp;IF(AC30=2,"NS","")&amp;IF(AC30=3,"WE","")&amp;IF(AC30=4,"Obie","")&amp;IF(AC30=5,"NS","")&amp;IF(AC30=6,"WE","")&amp;IF(AC30=7,"Obie","")&amp;IF(AC30=8,"Nikt","")&amp;IF(AC30=9,"WE","")&amp;IF(AC30=10,"Obie","")&amp;IF(AC30=11,"Nikt","")&amp;IF(AC30=12,"NS","")&amp;IF(AC30=13,"Obie","")&amp;IF(AC30=14,"Nikt","")&amp;IF(AC30=15,"NS","")&amp;IF(AC30=16,"WE","")&amp;IF(AC30=17,"Nikt","")&amp;IF(AC30=18,"NS","")&amp;IF(AC30=19,"WE","")&amp;IF(AC30=20,"Obie","")&amp;IF(AC30=21,"NS","")&amp;IF(AC30=22,"WE","")&amp;IF(AC30=23,"Obie","")&amp;IF(AC30=24,"Nikt","")&amp;IF(AC30=25,"WE","")&amp;IF(AC30=26,"Obie","")&amp;IF(AC30=27,"Nikt","")&amp;IF(AC30=28,"NS","")&amp;IF(AC30=29,"Obie","")&amp;IF(AC30=30,"Nikt","")&amp;IF(AC30=31,"NS","")&amp;IF(AC30=32,"WE","")&amp;IF(AC30=33,"Nikt","")&amp;IF(AC30=34,"NS","")&amp;IF(AC30=35,"WE","")&amp;IF(AC30=36,"Obie","")&amp;IF(AC30=37,"NS","")&amp;IF(AC30=38,"WE","")&amp;IF(AC30=39,"Obie","")&amp;IF(AC30=42,"Obie","")&amp;IF(AC30=43,"Nikt","")</f>
        <v>WE</v>
      </c>
    </row>
    <row r="31" spans="1:32" ht="12.75">
      <c r="A31" s="44"/>
      <c r="B31" s="29"/>
      <c r="C31" s="2"/>
      <c r="D31" s="29"/>
      <c r="E31" s="24">
        <v>3</v>
      </c>
      <c r="F31" s="26"/>
      <c r="G31" s="26"/>
      <c r="H31" s="24">
        <v>6</v>
      </c>
      <c r="I31" s="45"/>
      <c r="J31" s="29"/>
      <c r="K31" s="2"/>
      <c r="L31" s="29"/>
      <c r="M31" s="24">
        <v>4</v>
      </c>
      <c r="N31" s="26"/>
      <c r="O31" s="26"/>
      <c r="P31" s="24">
        <v>7</v>
      </c>
      <c r="Q31" s="44"/>
      <c r="R31" s="29"/>
      <c r="S31" s="2"/>
      <c r="T31" s="29"/>
      <c r="U31" s="24">
        <v>2</v>
      </c>
      <c r="V31" s="26"/>
      <c r="W31" s="26"/>
      <c r="X31" s="24">
        <v>7</v>
      </c>
      <c r="Z31" s="29"/>
      <c r="AA31" s="2"/>
      <c r="AB31" s="29"/>
      <c r="AC31" s="24">
        <v>5</v>
      </c>
      <c r="AD31" s="26"/>
      <c r="AE31" s="26"/>
      <c r="AF31" s="24">
        <v>4</v>
      </c>
    </row>
    <row r="32" spans="1:32" ht="12.75">
      <c r="A32" s="44"/>
      <c r="B32" s="29"/>
      <c r="C32" s="2"/>
      <c r="D32" s="29"/>
      <c r="E32" s="24">
        <v>8</v>
      </c>
      <c r="F32" s="26"/>
      <c r="G32" s="26"/>
      <c r="H32" s="24">
        <v>4</v>
      </c>
      <c r="I32" s="45"/>
      <c r="J32" s="29"/>
      <c r="K32" s="2"/>
      <c r="L32" s="29"/>
      <c r="M32" s="24">
        <v>8</v>
      </c>
      <c r="N32" s="26"/>
      <c r="O32" s="26"/>
      <c r="P32" s="24">
        <v>5</v>
      </c>
      <c r="Q32" s="44"/>
      <c r="R32" s="29"/>
      <c r="S32" s="2"/>
      <c r="T32" s="29"/>
      <c r="U32" s="24">
        <v>5</v>
      </c>
      <c r="V32" s="175"/>
      <c r="W32" s="175"/>
      <c r="X32" s="24">
        <v>1</v>
      </c>
      <c r="Z32" s="29"/>
      <c r="AA32" s="2"/>
      <c r="AB32" s="29"/>
      <c r="AC32" s="24">
        <v>3</v>
      </c>
      <c r="AD32" s="175"/>
      <c r="AE32" s="175"/>
      <c r="AF32" s="24">
        <v>1</v>
      </c>
    </row>
    <row r="33" spans="1:32" ht="12.75">
      <c r="A33" s="44"/>
      <c r="B33" s="29"/>
      <c r="C33" s="2"/>
      <c r="D33" s="29"/>
      <c r="E33" s="24">
        <v>2</v>
      </c>
      <c r="F33" s="175"/>
      <c r="G33" s="175"/>
      <c r="H33" s="24">
        <v>1</v>
      </c>
      <c r="I33" s="45"/>
      <c r="J33" s="29"/>
      <c r="K33" s="2"/>
      <c r="L33" s="29"/>
      <c r="M33" s="24">
        <v>3</v>
      </c>
      <c r="N33" s="26"/>
      <c r="O33" s="26"/>
      <c r="P33" s="24">
        <v>2</v>
      </c>
      <c r="Q33" s="44"/>
      <c r="R33" s="29"/>
      <c r="S33" s="2"/>
      <c r="T33" s="29"/>
      <c r="U33" s="24">
        <v>8</v>
      </c>
      <c r="V33" s="26"/>
      <c r="W33" s="26"/>
      <c r="X33" s="24">
        <v>6</v>
      </c>
      <c r="Z33" s="29"/>
      <c r="AA33" s="2"/>
      <c r="AB33" s="29"/>
      <c r="AC33" s="24">
        <v>6</v>
      </c>
      <c r="AD33" s="26"/>
      <c r="AE33" s="26"/>
      <c r="AF33" s="24">
        <v>2</v>
      </c>
    </row>
    <row r="34" spans="1:32" ht="12.75">
      <c r="A34" s="44"/>
      <c r="B34" s="29"/>
      <c r="C34" s="2"/>
      <c r="D34" s="29"/>
      <c r="E34" s="55">
        <v>7</v>
      </c>
      <c r="F34" s="26"/>
      <c r="G34" s="26"/>
      <c r="H34" s="55">
        <v>5</v>
      </c>
      <c r="I34" s="44"/>
      <c r="J34" s="29"/>
      <c r="K34" s="2"/>
      <c r="L34" s="29"/>
      <c r="M34" s="55">
        <v>1</v>
      </c>
      <c r="N34" s="175"/>
      <c r="O34" s="175"/>
      <c r="P34" s="55">
        <v>6</v>
      </c>
      <c r="Q34" s="44"/>
      <c r="R34" s="29"/>
      <c r="S34" s="2"/>
      <c r="T34" s="29"/>
      <c r="U34" s="55">
        <v>4</v>
      </c>
      <c r="V34" s="26"/>
      <c r="W34" s="26"/>
      <c r="X34" s="55">
        <v>3</v>
      </c>
      <c r="Z34" s="29"/>
      <c r="AA34" s="2"/>
      <c r="AB34" s="29"/>
      <c r="AC34" s="24">
        <v>8</v>
      </c>
      <c r="AD34" s="26"/>
      <c r="AE34" s="26"/>
      <c r="AF34" s="24">
        <v>7</v>
      </c>
    </row>
    <row r="35" spans="1:28" ht="12.75">
      <c r="A35" s="44"/>
      <c r="B35" s="2"/>
      <c r="C35" s="2"/>
      <c r="D35" s="2"/>
      <c r="I35" s="44"/>
      <c r="J35" s="2"/>
      <c r="K35" s="2"/>
      <c r="L35" s="2"/>
      <c r="Q35" s="44"/>
      <c r="R35" s="2"/>
      <c r="S35" s="2"/>
      <c r="T35" s="2"/>
      <c r="V35" s="26"/>
      <c r="W35" s="26"/>
      <c r="Z35" s="2"/>
      <c r="AA35" s="2"/>
      <c r="AB35" s="2"/>
    </row>
    <row r="36" spans="1:31" ht="12.75">
      <c r="A36" s="44"/>
      <c r="B36" s="2"/>
      <c r="C36" s="2"/>
      <c r="D36" s="2"/>
      <c r="E36" s="10">
        <v>14</v>
      </c>
      <c r="F36" s="90" t="s">
        <v>34</v>
      </c>
      <c r="G36" s="91" t="str">
        <f>IF(E36=1,"Nikt","")&amp;IF(E36=2,"NS","")&amp;IF(E36=3,"WE","")&amp;IF(E36=4,"Obie","")&amp;IF(E36=5,"NS","")&amp;IF(E36=6,"WE","")&amp;IF(E36=7,"Obie","")&amp;IF(E36=8,"Nikt","")&amp;IF(E36=9,"WE","")&amp;IF(E36=10,"Obie","")&amp;IF(E36=11,"Nikt","")&amp;IF(E36=12,"NS","")&amp;IF(E36=13,"Obie","")&amp;IF(E36=14,"Nikt","")&amp;IF(E36=15,"NS","")&amp;IF(E36=16,"WE","")&amp;IF(E36=17,"Nikt","")&amp;IF(E36=18,"NS","")&amp;IF(E36=19,"WE","")&amp;IF(E36=20,"Obie","")&amp;IF(E36=21,"NS","")&amp;IF(E36=22,"WE","")&amp;IF(E36=23,"Obie","")&amp;IF(E36=24,"Nikt","")&amp;IF(E36=25,"WE","")&amp;IF(E36=26,"Obie","")&amp;IF(E36=27,"Nikt","")&amp;IF(E36=28,"NS","")&amp;IF(E36=29,"Obie","")&amp;IF(E36=30,"Nikt","")&amp;IF(E36=31,"NS","")&amp;IF(E36=32,"WE","")&amp;IF(E36=33,"Nikt","")&amp;IF(E36=34,"NS","")&amp;IF(E36=35,"WE","")&amp;IF(E36=36,"Obie","")&amp;IF(E36=37,"NS","")&amp;IF(E36=38,"WE","")&amp;IF(E36=39,"Obie","")&amp;IF(E36=42,"Obie","")&amp;IF(E36=43,"Nikt","")</f>
        <v>Nikt</v>
      </c>
      <c r="I36" s="44"/>
      <c r="J36" s="2"/>
      <c r="K36" s="2"/>
      <c r="L36" s="2"/>
      <c r="M36" s="10">
        <v>18</v>
      </c>
      <c r="N36" s="90" t="s">
        <v>34</v>
      </c>
      <c r="O36" s="91" t="str">
        <f>IF(M36=1,"Nikt","")&amp;IF(M36=2,"NS","")&amp;IF(M36=3,"WE","")&amp;IF(M36=4,"Obie","")&amp;IF(M36=5,"NS","")&amp;IF(M36=6,"WE","")&amp;IF(M36=7,"Obie","")&amp;IF(M36=8,"Nikt","")&amp;IF(M36=9,"WE","")&amp;IF(M36=10,"Obie","")&amp;IF(M36=11,"Nikt","")&amp;IF(M36=12,"NS","")&amp;IF(M36=13,"Obie","")&amp;IF(M36=14,"Nikt","")&amp;IF(M36=15,"NS","")&amp;IF(M36=16,"WE","")&amp;IF(M36=17,"Nikt","")&amp;IF(M36=18,"NS","")&amp;IF(M36=19,"WE","")&amp;IF(M36=20,"Obie","")&amp;IF(M36=21,"NS","")&amp;IF(M36=22,"WE","")&amp;IF(M36=23,"Obie","")&amp;IF(M36=24,"Nikt","")&amp;IF(M36=25,"WE","")&amp;IF(M36=26,"Obie","")&amp;IF(M36=27,"Nikt","")&amp;IF(M36=28,"NS","")&amp;IF(M36=29,"Obie","")&amp;IF(M36=30,"Nikt","")&amp;IF(M36=31,"NS","")&amp;IF(M36=32,"WE","")&amp;IF(M36=33,"Nikt","")&amp;IF(M36=34,"NS","")&amp;IF(M36=35,"WE","")&amp;IF(M36=36,"Obie","")&amp;IF(M36=37,"NS","")&amp;IF(M36=38,"WE","")&amp;IF(M36=39,"Obie","")&amp;IF(M36=42,"Obie","")&amp;IF(M36=43,"Nikt","")</f>
        <v>NS</v>
      </c>
      <c r="Q36" s="44"/>
      <c r="R36" s="2"/>
      <c r="S36" s="2"/>
      <c r="T36" s="2"/>
      <c r="U36" s="10">
        <v>22</v>
      </c>
      <c r="V36" s="90" t="s">
        <v>34</v>
      </c>
      <c r="W36" s="91" t="str">
        <f>IF(U36=1,"Nikt","")&amp;IF(U36=2,"NS","")&amp;IF(U36=3,"WE","")&amp;IF(U36=4,"Obie","")&amp;IF(U36=5,"NS","")&amp;IF(U36=6,"WE","")&amp;IF(U36=7,"Obie","")&amp;IF(U36=8,"Nikt","")&amp;IF(U36=9,"WE","")&amp;IF(U36=10,"Obie","")&amp;IF(U36=11,"Nikt","")&amp;IF(U36=12,"NS","")&amp;IF(U36=13,"Obie","")&amp;IF(U36=14,"Nikt","")&amp;IF(U36=15,"NS","")&amp;IF(U36=16,"WE","")&amp;IF(U36=17,"Nikt","")&amp;IF(U36=18,"NS","")&amp;IF(U36=19,"WE","")&amp;IF(U36=20,"Obie","")&amp;IF(U36=21,"NS","")&amp;IF(U36=22,"WE","")&amp;IF(U36=23,"Obie","")&amp;IF(U36=24,"Nikt","")&amp;IF(U36=25,"WE","")&amp;IF(U36=26,"Obie","")&amp;IF(U36=27,"Nikt","")&amp;IF(U36=28,"NS","")&amp;IF(U36=29,"Obie","")&amp;IF(U36=30,"Nikt","")&amp;IF(U36=31,"NS","")&amp;IF(U36=32,"WE","")&amp;IF(U36=33,"Nikt","")&amp;IF(U36=34,"NS","")&amp;IF(U36=35,"WE","")&amp;IF(U36=36,"Obie","")&amp;IF(U36=37,"NS","")&amp;IF(U36=38,"WE","")&amp;IF(U36=39,"Obie","")&amp;IF(U36=42,"Obie","")&amp;IF(U36=43,"Nikt","")</f>
        <v>WE</v>
      </c>
      <c r="Z36" s="2"/>
      <c r="AA36" s="2"/>
      <c r="AB36" s="2"/>
      <c r="AC36" s="10">
        <v>26</v>
      </c>
      <c r="AD36" s="90" t="s">
        <v>34</v>
      </c>
      <c r="AE36" s="91" t="str">
        <f>IF(AC36=1,"Nikt","")&amp;IF(AC36=2,"NS","")&amp;IF(AC36=3,"WE","")&amp;IF(AC36=4,"Obie","")&amp;IF(AC36=5,"NS","")&amp;IF(AC36=6,"WE","")&amp;IF(AC36=7,"Obie","")&amp;IF(AC36=8,"Nikt","")&amp;IF(AC36=9,"WE","")&amp;IF(AC36=10,"Obie","")&amp;IF(AC36=11,"Nikt","")&amp;IF(AC36=12,"NS","")&amp;IF(AC36=13,"Obie","")&amp;IF(AC36=14,"Nikt","")&amp;IF(AC36=15,"NS","")&amp;IF(AC36=16,"WE","")&amp;IF(AC36=17,"Nikt","")&amp;IF(AC36=18,"NS","")&amp;IF(AC36=19,"WE","")&amp;IF(AC36=20,"Obie","")&amp;IF(AC36=21,"NS","")&amp;IF(AC36=22,"WE","")&amp;IF(AC36=23,"Obie","")&amp;IF(AC36=24,"Nikt","")&amp;IF(AC36=25,"WE","")&amp;IF(AC36=26,"Obie","")&amp;IF(AC36=27,"Nikt","")&amp;IF(AC36=28,"NS","")&amp;IF(AC36=29,"Obie","")&amp;IF(AC36=30,"Nikt","")&amp;IF(AC36=31,"NS","")&amp;IF(AC36=32,"WE","")&amp;IF(AC36=33,"Nikt","")&amp;IF(AC36=34,"NS","")&amp;IF(AC36=35,"WE","")&amp;IF(AC36=36,"Obie","")&amp;IF(AC36=37,"NS","")&amp;IF(AC36=38,"WE","")&amp;IF(AC36=39,"Obie","")&amp;IF(AC36=42,"Obie","")&amp;IF(AC36=43,"Nikt","")</f>
        <v>Obie</v>
      </c>
    </row>
    <row r="37" spans="1:32" ht="12.75">
      <c r="A37" s="44"/>
      <c r="B37" s="29"/>
      <c r="C37" s="29"/>
      <c r="D37" s="29"/>
      <c r="E37" s="24">
        <f>E31</f>
        <v>3</v>
      </c>
      <c r="F37" s="26"/>
      <c r="G37" s="26"/>
      <c r="H37" s="24">
        <f>H31</f>
        <v>6</v>
      </c>
      <c r="I37" s="44"/>
      <c r="J37" s="29"/>
      <c r="K37" s="29"/>
      <c r="L37" s="29"/>
      <c r="M37" s="24">
        <f>M31</f>
        <v>4</v>
      </c>
      <c r="N37" s="26"/>
      <c r="O37" s="26"/>
      <c r="P37" s="24">
        <f>P31</f>
        <v>7</v>
      </c>
      <c r="Q37" s="44"/>
      <c r="R37" s="29"/>
      <c r="S37" s="29"/>
      <c r="T37" s="29"/>
      <c r="U37" s="24">
        <f>U31</f>
        <v>2</v>
      </c>
      <c r="V37" s="26"/>
      <c r="W37" s="26"/>
      <c r="X37" s="24">
        <f>X31</f>
        <v>7</v>
      </c>
      <c r="Z37" s="29"/>
      <c r="AA37" s="29"/>
      <c r="AB37" s="29"/>
      <c r="AC37" s="24">
        <f>AC31</f>
        <v>5</v>
      </c>
      <c r="AD37" s="26"/>
      <c r="AE37" s="26"/>
      <c r="AF37" s="24">
        <f>AF31</f>
        <v>4</v>
      </c>
    </row>
    <row r="38" spans="1:32" ht="12.75">
      <c r="A38" s="44"/>
      <c r="B38" s="29"/>
      <c r="C38" s="29"/>
      <c r="D38" s="29"/>
      <c r="E38" s="24">
        <f>E32</f>
        <v>8</v>
      </c>
      <c r="F38" s="26"/>
      <c r="G38" s="26"/>
      <c r="H38" s="24">
        <f>H32</f>
        <v>4</v>
      </c>
      <c r="I38" s="44"/>
      <c r="J38" s="29"/>
      <c r="K38" s="29"/>
      <c r="L38" s="29"/>
      <c r="M38" s="24">
        <f>M32</f>
        <v>8</v>
      </c>
      <c r="N38" s="26"/>
      <c r="O38" s="26"/>
      <c r="P38" s="24">
        <f>P32</f>
        <v>5</v>
      </c>
      <c r="Q38" s="44"/>
      <c r="R38" s="29"/>
      <c r="S38" s="29"/>
      <c r="T38" s="29"/>
      <c r="U38" s="24">
        <f>U32</f>
        <v>5</v>
      </c>
      <c r="V38" s="175"/>
      <c r="W38" s="175"/>
      <c r="X38" s="24">
        <f>X32</f>
        <v>1</v>
      </c>
      <c r="Z38" s="29"/>
      <c r="AA38" s="29"/>
      <c r="AB38" s="29"/>
      <c r="AC38" s="24">
        <f>AC32</f>
        <v>3</v>
      </c>
      <c r="AD38" s="175"/>
      <c r="AE38" s="175"/>
      <c r="AF38" s="24">
        <f>AF32</f>
        <v>1</v>
      </c>
    </row>
    <row r="39" spans="1:32" ht="12.75">
      <c r="A39" s="44"/>
      <c r="B39" s="29"/>
      <c r="C39" s="29"/>
      <c r="D39" s="29"/>
      <c r="E39" s="24">
        <f>E33</f>
        <v>2</v>
      </c>
      <c r="F39" s="175"/>
      <c r="G39" s="175"/>
      <c r="H39" s="24">
        <f>H33</f>
        <v>1</v>
      </c>
      <c r="I39" s="44"/>
      <c r="J39" s="29"/>
      <c r="K39" s="29"/>
      <c r="L39" s="29"/>
      <c r="M39" s="24">
        <f>M33</f>
        <v>3</v>
      </c>
      <c r="N39" s="26"/>
      <c r="O39" s="26"/>
      <c r="P39" s="24">
        <f>P33</f>
        <v>2</v>
      </c>
      <c r="Q39" s="44"/>
      <c r="R39" s="29"/>
      <c r="S39" s="29"/>
      <c r="T39" s="29"/>
      <c r="U39" s="24">
        <f>U33</f>
        <v>8</v>
      </c>
      <c r="V39" s="26"/>
      <c r="W39" s="26"/>
      <c r="X39" s="24">
        <f>X33</f>
        <v>6</v>
      </c>
      <c r="Z39" s="29"/>
      <c r="AA39" s="29"/>
      <c r="AB39" s="29"/>
      <c r="AC39" s="24">
        <f>AC33</f>
        <v>6</v>
      </c>
      <c r="AD39" s="26"/>
      <c r="AE39" s="26"/>
      <c r="AF39" s="24">
        <f>AF33</f>
        <v>2</v>
      </c>
    </row>
    <row r="40" spans="1:32" ht="12.75">
      <c r="A40" s="44"/>
      <c r="B40" s="29"/>
      <c r="C40" s="29"/>
      <c r="D40" s="29"/>
      <c r="E40" s="24">
        <f>E34</f>
        <v>7</v>
      </c>
      <c r="F40" s="26"/>
      <c r="G40" s="26"/>
      <c r="H40" s="24">
        <f>H34</f>
        <v>5</v>
      </c>
      <c r="I40" s="44"/>
      <c r="J40" s="29"/>
      <c r="K40" s="29"/>
      <c r="L40" s="29"/>
      <c r="M40" s="24">
        <f>M34</f>
        <v>1</v>
      </c>
      <c r="N40" s="175"/>
      <c r="O40" s="175"/>
      <c r="P40" s="24">
        <f>P34</f>
        <v>6</v>
      </c>
      <c r="Q40" s="44"/>
      <c r="R40" s="29"/>
      <c r="S40" s="29"/>
      <c r="T40" s="29"/>
      <c r="U40" s="24">
        <f>U34</f>
        <v>4</v>
      </c>
      <c r="V40" s="26"/>
      <c r="W40" s="26"/>
      <c r="X40" s="24">
        <f>X34</f>
        <v>3</v>
      </c>
      <c r="Z40" s="29"/>
      <c r="AA40" s="29"/>
      <c r="AB40" s="29"/>
      <c r="AC40" s="24">
        <f>AC34</f>
        <v>8</v>
      </c>
      <c r="AD40" s="26"/>
      <c r="AE40" s="26"/>
      <c r="AF40" s="24">
        <f>AF34</f>
        <v>7</v>
      </c>
    </row>
    <row r="41" spans="1:23" ht="12.75">
      <c r="A41" s="44"/>
      <c r="F41" s="53"/>
      <c r="G41" s="53"/>
      <c r="I41" s="44"/>
      <c r="N41" s="53"/>
      <c r="O41" s="53"/>
      <c r="Q41" s="44"/>
      <c r="V41" s="53"/>
      <c r="W41" s="53"/>
    </row>
    <row r="42" spans="1:31" ht="12.75">
      <c r="A42" s="44"/>
      <c r="E42" s="10">
        <v>15</v>
      </c>
      <c r="F42" s="90" t="s">
        <v>34</v>
      </c>
      <c r="G42" s="91" t="str">
        <f>IF(E42=1,"Nikt","")&amp;IF(E42=2,"NS","")&amp;IF(E42=3,"WE","")&amp;IF(E42=4,"Obie","")&amp;IF(E42=5,"NS","")&amp;IF(E42=6,"WE","")&amp;IF(E42=7,"Obie","")&amp;IF(E42=8,"Nikt","")&amp;IF(E42=9,"WE","")&amp;IF(E42=10,"Obie","")&amp;IF(E42=11,"Nikt","")&amp;IF(E42=12,"NS","")&amp;IF(E42=13,"Obie","")&amp;IF(E42=14,"Nikt","")&amp;IF(E42=15,"NS","")&amp;IF(E42=16,"WE","")&amp;IF(E42=17,"Nikt","")&amp;IF(E42=18,"NS","")&amp;IF(E42=19,"WE","")&amp;IF(E42=20,"Obie","")&amp;IF(E42=21,"NS","")&amp;IF(E42=22,"WE","")&amp;IF(E42=23,"Obie","")&amp;IF(E42=24,"Nikt","")&amp;IF(E42=25,"WE","")&amp;IF(E42=26,"Obie","")&amp;IF(E42=27,"Nikt","")&amp;IF(E42=28,"NS","")&amp;IF(E42=29,"Obie","")&amp;IF(E42=30,"Nikt","")&amp;IF(E42=31,"NS","")&amp;IF(E42=32,"WE","")&amp;IF(E42=33,"Nikt","")&amp;IF(E42=34,"NS","")&amp;IF(E42=35,"WE","")&amp;IF(E42=36,"Obie","")&amp;IF(E42=37,"NS","")&amp;IF(E42=38,"WE","")&amp;IF(E42=39,"Obie","")&amp;IF(E42=42,"Obie","")&amp;IF(E42=43,"Nikt","")</f>
        <v>NS</v>
      </c>
      <c r="I42" s="44"/>
      <c r="M42" s="10">
        <v>19</v>
      </c>
      <c r="N42" s="90" t="s">
        <v>34</v>
      </c>
      <c r="O42" s="91" t="str">
        <f>IF(M42=1,"Nikt","")&amp;IF(M42=2,"NS","")&amp;IF(M42=3,"WE","")&amp;IF(M42=4,"Obie","")&amp;IF(M42=5,"NS","")&amp;IF(M42=6,"WE","")&amp;IF(M42=7,"Obie","")&amp;IF(M42=8,"Nikt","")&amp;IF(M42=9,"WE","")&amp;IF(M42=10,"Obie","")&amp;IF(M42=11,"Nikt","")&amp;IF(M42=12,"NS","")&amp;IF(M42=13,"Obie","")&amp;IF(M42=14,"Nikt","")&amp;IF(M42=15,"NS","")&amp;IF(M42=16,"WE","")&amp;IF(M42=17,"Nikt","")&amp;IF(M42=18,"NS","")&amp;IF(M42=19,"WE","")&amp;IF(M42=20,"Obie","")&amp;IF(M42=21,"NS","")&amp;IF(M42=22,"WE","")&amp;IF(M42=23,"Obie","")&amp;IF(M42=24,"Nikt","")&amp;IF(M42=25,"WE","")&amp;IF(M42=26,"Obie","")&amp;IF(M42=27,"Nikt","")&amp;IF(M42=28,"NS","")&amp;IF(M42=29,"Obie","")&amp;IF(M42=30,"Nikt","")&amp;IF(M42=31,"NS","")&amp;IF(M42=32,"WE","")&amp;IF(M42=33,"Nikt","")&amp;IF(M42=34,"NS","")&amp;IF(M42=35,"WE","")&amp;IF(M42=36,"Obie","")&amp;IF(M42=37,"NS","")&amp;IF(M42=38,"WE","")&amp;IF(M42=39,"Obie","")&amp;IF(M42=42,"Obie","")&amp;IF(M42=43,"Nikt","")</f>
        <v>WE</v>
      </c>
      <c r="Q42" s="44"/>
      <c r="U42" s="10">
        <v>23</v>
      </c>
      <c r="V42" s="90" t="s">
        <v>34</v>
      </c>
      <c r="W42" s="91" t="str">
        <f>IF(U42=1,"Nikt","")&amp;IF(U42=2,"NS","")&amp;IF(U42=3,"WE","")&amp;IF(U42=4,"Obie","")&amp;IF(U42=5,"NS","")&amp;IF(U42=6,"WE","")&amp;IF(U42=7,"Obie","")&amp;IF(U42=8,"Nikt","")&amp;IF(U42=9,"WE","")&amp;IF(U42=10,"Obie","")&amp;IF(U42=11,"Nikt","")&amp;IF(U42=12,"NS","")&amp;IF(U42=13,"Obie","")&amp;IF(U42=14,"Nikt","")&amp;IF(U42=15,"NS","")&amp;IF(U42=16,"WE","")&amp;IF(U42=17,"Nikt","")&amp;IF(U42=18,"NS","")&amp;IF(U42=19,"WE","")&amp;IF(U42=20,"Obie","")&amp;IF(U42=21,"NS","")&amp;IF(U42=22,"WE","")&amp;IF(U42=23,"Obie","")&amp;IF(U42=24,"Nikt","")&amp;IF(U42=25,"WE","")&amp;IF(U42=26,"Obie","")&amp;IF(U42=27,"Nikt","")&amp;IF(U42=28,"NS","")&amp;IF(U42=29,"Obie","")&amp;IF(U42=30,"Nikt","")&amp;IF(U42=31,"NS","")&amp;IF(U42=32,"WE","")&amp;IF(U42=33,"Nikt","")&amp;IF(U42=34,"NS","")&amp;IF(U42=35,"WE","")&amp;IF(U42=36,"Obie","")&amp;IF(U42=37,"NS","")&amp;IF(U42=38,"WE","")&amp;IF(U42=39,"Obie","")&amp;IF(U42=42,"Obie","")&amp;IF(U42=43,"Nikt","")</f>
        <v>Obie</v>
      </c>
      <c r="AC42" s="10">
        <v>27</v>
      </c>
      <c r="AD42" s="90" t="s">
        <v>34</v>
      </c>
      <c r="AE42" s="91" t="str">
        <f>IF(AC42=1,"Nikt","")&amp;IF(AC42=2,"NS","")&amp;IF(AC42=3,"WE","")&amp;IF(AC42=4,"Obie","")&amp;IF(AC42=5,"NS","")&amp;IF(AC42=6,"WE","")&amp;IF(AC42=7,"Obie","")&amp;IF(AC42=8,"Nikt","")&amp;IF(AC42=9,"WE","")&amp;IF(AC42=10,"Obie","")&amp;IF(AC42=11,"Nikt","")&amp;IF(AC42=12,"NS","")&amp;IF(AC42=13,"Obie","")&amp;IF(AC42=14,"Nikt","")&amp;IF(AC42=15,"NS","")&amp;IF(AC42=16,"WE","")&amp;IF(AC42=17,"Nikt","")&amp;IF(AC42=18,"NS","")&amp;IF(AC42=19,"WE","")&amp;IF(AC42=20,"Obie","")&amp;IF(AC42=21,"NS","")&amp;IF(AC42=22,"WE","")&amp;IF(AC42=23,"Obie","")&amp;IF(AC42=24,"Nikt","")&amp;IF(AC42=25,"WE","")&amp;IF(AC42=26,"Obie","")&amp;IF(AC42=27,"Nikt","")&amp;IF(AC42=28,"NS","")&amp;IF(AC42=29,"Obie","")&amp;IF(AC42=30,"Nikt","")&amp;IF(AC42=31,"NS","")&amp;IF(AC42=32,"WE","")&amp;IF(AC42=33,"Nikt","")&amp;IF(AC42=34,"NS","")&amp;IF(AC42=35,"WE","")&amp;IF(AC42=36,"Obie","")&amp;IF(AC42=37,"NS","")&amp;IF(AC42=38,"WE","")&amp;IF(AC42=39,"Obie","")&amp;IF(AC42=42,"Obie","")&amp;IF(AC42=43,"Nikt","")</f>
        <v>Nikt</v>
      </c>
    </row>
    <row r="43" spans="1:32" ht="12.75">
      <c r="A43" s="44"/>
      <c r="B43" s="29"/>
      <c r="C43" s="29"/>
      <c r="D43" s="29"/>
      <c r="E43" s="24">
        <f>E31</f>
        <v>3</v>
      </c>
      <c r="F43" s="26"/>
      <c r="G43" s="26"/>
      <c r="H43" s="24">
        <f>H31</f>
        <v>6</v>
      </c>
      <c r="I43" s="44"/>
      <c r="J43" s="29"/>
      <c r="K43" s="29"/>
      <c r="L43" s="29"/>
      <c r="M43" s="24">
        <f>M31</f>
        <v>4</v>
      </c>
      <c r="N43" s="26"/>
      <c r="O43" s="26"/>
      <c r="P43" s="24">
        <f>P31</f>
        <v>7</v>
      </c>
      <c r="Q43" s="44"/>
      <c r="R43" s="29"/>
      <c r="S43" s="29"/>
      <c r="T43" s="29"/>
      <c r="U43" s="24">
        <f>U31</f>
        <v>2</v>
      </c>
      <c r="V43" s="26"/>
      <c r="W43" s="26"/>
      <c r="X43" s="24">
        <f>X31</f>
        <v>7</v>
      </c>
      <c r="Z43" s="29"/>
      <c r="AA43" s="29"/>
      <c r="AB43" s="29"/>
      <c r="AC43" s="24">
        <f>AC31</f>
        <v>5</v>
      </c>
      <c r="AD43" s="26"/>
      <c r="AE43" s="26"/>
      <c r="AF43" s="24">
        <f>AF31</f>
        <v>4</v>
      </c>
    </row>
    <row r="44" spans="1:32" ht="12.75">
      <c r="A44" s="44"/>
      <c r="B44" s="29"/>
      <c r="C44" s="29"/>
      <c r="D44" s="29"/>
      <c r="E44" s="24">
        <f>E32</f>
        <v>8</v>
      </c>
      <c r="F44" s="26"/>
      <c r="G44" s="26"/>
      <c r="H44" s="24">
        <f>H32</f>
        <v>4</v>
      </c>
      <c r="I44" s="44"/>
      <c r="J44" s="29"/>
      <c r="K44" s="29"/>
      <c r="L44" s="29"/>
      <c r="M44" s="24">
        <f>M32</f>
        <v>8</v>
      </c>
      <c r="N44" s="26"/>
      <c r="O44" s="26"/>
      <c r="P44" s="24">
        <f>P32</f>
        <v>5</v>
      </c>
      <c r="Q44" s="44"/>
      <c r="R44" s="29"/>
      <c r="S44" s="29"/>
      <c r="T44" s="29"/>
      <c r="U44" s="24">
        <f>U32</f>
        <v>5</v>
      </c>
      <c r="V44" s="175"/>
      <c r="W44" s="175"/>
      <c r="X44" s="24">
        <f>X32</f>
        <v>1</v>
      </c>
      <c r="Z44" s="29"/>
      <c r="AA44" s="29"/>
      <c r="AB44" s="29"/>
      <c r="AC44" s="24">
        <f>AC32</f>
        <v>3</v>
      </c>
      <c r="AD44" s="175"/>
      <c r="AE44" s="175"/>
      <c r="AF44" s="24">
        <f>AF32</f>
        <v>1</v>
      </c>
    </row>
    <row r="45" spans="1:32" ht="12.75">
      <c r="A45" s="44"/>
      <c r="B45" s="29"/>
      <c r="C45" s="29"/>
      <c r="D45" s="2"/>
      <c r="E45" s="24">
        <f>E33</f>
        <v>2</v>
      </c>
      <c r="F45" s="175"/>
      <c r="G45" s="175"/>
      <c r="H45" s="24">
        <f>H33</f>
        <v>1</v>
      </c>
      <c r="I45" s="44"/>
      <c r="J45" s="29"/>
      <c r="K45" s="29"/>
      <c r="L45" s="2"/>
      <c r="M45" s="24">
        <f>M33</f>
        <v>3</v>
      </c>
      <c r="N45" s="26"/>
      <c r="O45" s="26"/>
      <c r="P45" s="24">
        <f>P33</f>
        <v>2</v>
      </c>
      <c r="Q45" s="44"/>
      <c r="R45" s="29"/>
      <c r="S45" s="29"/>
      <c r="T45" s="2"/>
      <c r="U45" s="24">
        <f>U33</f>
        <v>8</v>
      </c>
      <c r="V45" s="26"/>
      <c r="W45" s="26"/>
      <c r="X45" s="24">
        <f>X33</f>
        <v>6</v>
      </c>
      <c r="Z45" s="29"/>
      <c r="AA45" s="29"/>
      <c r="AB45" s="2"/>
      <c r="AC45" s="24">
        <f>AC33</f>
        <v>6</v>
      </c>
      <c r="AD45" s="26"/>
      <c r="AE45" s="26"/>
      <c r="AF45" s="24">
        <f>AF33</f>
        <v>2</v>
      </c>
    </row>
    <row r="46" spans="1:32" ht="12.75">
      <c r="A46" s="44"/>
      <c r="B46" s="29"/>
      <c r="C46" s="29"/>
      <c r="D46" s="29"/>
      <c r="E46" s="24">
        <f>E34</f>
        <v>7</v>
      </c>
      <c r="F46" s="26"/>
      <c r="G46" s="26"/>
      <c r="H46" s="24">
        <f>H34</f>
        <v>5</v>
      </c>
      <c r="I46" s="44"/>
      <c r="J46" s="29"/>
      <c r="K46" s="29"/>
      <c r="L46" s="29"/>
      <c r="M46" s="24">
        <f>M34</f>
        <v>1</v>
      </c>
      <c r="N46" s="175"/>
      <c r="O46" s="175"/>
      <c r="P46" s="24">
        <f>P34</f>
        <v>6</v>
      </c>
      <c r="Q46" s="44"/>
      <c r="R46" s="29"/>
      <c r="S46" s="29"/>
      <c r="T46" s="29"/>
      <c r="U46" s="24">
        <f>U34</f>
        <v>4</v>
      </c>
      <c r="V46" s="26"/>
      <c r="W46" s="26"/>
      <c r="X46" s="24">
        <f>X34</f>
        <v>3</v>
      </c>
      <c r="Z46" s="29"/>
      <c r="AA46" s="29"/>
      <c r="AB46" s="29"/>
      <c r="AC46" s="24">
        <f>AC34</f>
        <v>8</v>
      </c>
      <c r="AD46" s="26"/>
      <c r="AE46" s="26"/>
      <c r="AF46" s="24">
        <f>AF34</f>
        <v>7</v>
      </c>
    </row>
    <row r="47" spans="1:28" ht="12.75">
      <c r="A47" s="44"/>
      <c r="B47" s="29"/>
      <c r="C47" s="29"/>
      <c r="D47" s="2"/>
      <c r="F47" s="53"/>
      <c r="G47" s="53"/>
      <c r="I47" s="44"/>
      <c r="J47" s="29"/>
      <c r="K47" s="29"/>
      <c r="L47" s="2"/>
      <c r="N47" s="53"/>
      <c r="O47" s="53"/>
      <c r="Q47" s="44"/>
      <c r="R47" s="29"/>
      <c r="S47" s="29"/>
      <c r="T47" s="2"/>
      <c r="V47" s="53"/>
      <c r="W47" s="53"/>
      <c r="Z47" s="29"/>
      <c r="AA47" s="29"/>
      <c r="AB47" s="2"/>
    </row>
    <row r="48" spans="1:31" ht="12.75">
      <c r="A48" s="44"/>
      <c r="B48" s="29"/>
      <c r="C48" s="29"/>
      <c r="D48" s="2"/>
      <c r="E48" s="10">
        <v>16</v>
      </c>
      <c r="F48" s="90" t="s">
        <v>34</v>
      </c>
      <c r="G48" s="91" t="str">
        <f>IF(E48=1,"Nikt","")&amp;IF(E48=2,"NS","")&amp;IF(E48=3,"WE","")&amp;IF(E48=4,"Obie","")&amp;IF(E48=5,"NS","")&amp;IF(E48=6,"WE","")&amp;IF(E48=7,"Obie","")&amp;IF(E48=8,"Nikt","")&amp;IF(E48=9,"WE","")&amp;IF(E48=10,"Obie","")&amp;IF(E48=11,"Nikt","")&amp;IF(E48=12,"NS","")&amp;IF(E48=13,"Obie","")&amp;IF(E48=14,"Nikt","")&amp;IF(E48=15,"NS","")&amp;IF(E48=16,"WE","")&amp;IF(E48=17,"Nikt","")&amp;IF(E48=18,"NS","")&amp;IF(E48=19,"WE","")&amp;IF(E48=20,"Obie","")&amp;IF(E48=21,"NS","")&amp;IF(E48=22,"WE","")&amp;IF(E48=23,"Obie","")&amp;IF(E48=24,"Nikt","")&amp;IF(E48=25,"WE","")&amp;IF(E48=26,"Obie","")&amp;IF(E48=27,"Nikt","")&amp;IF(E48=28,"NS","")&amp;IF(E48=29,"Obie","")&amp;IF(E48=30,"Nikt","")&amp;IF(E48=31,"NS","")&amp;IF(E48=32,"WE","")&amp;IF(E48=33,"Nikt","")&amp;IF(E48=34,"NS","")&amp;IF(E48=35,"WE","")&amp;IF(E48=36,"Obie","")&amp;IF(E48=37,"NS","")&amp;IF(E48=38,"WE","")&amp;IF(E48=39,"Obie","")&amp;IF(E48=42,"Obie","")&amp;IF(E48=43,"Nikt","")</f>
        <v>WE</v>
      </c>
      <c r="I48" s="44"/>
      <c r="J48" s="29"/>
      <c r="K48" s="29"/>
      <c r="L48" s="2"/>
      <c r="M48" s="10">
        <v>20</v>
      </c>
      <c r="N48" s="90" t="s">
        <v>34</v>
      </c>
      <c r="O48" s="91" t="str">
        <f>IF(M48=1,"Nikt","")&amp;IF(M48=2,"NS","")&amp;IF(M48=3,"WE","")&amp;IF(M48=4,"Obie","")&amp;IF(M48=5,"NS","")&amp;IF(M48=6,"WE","")&amp;IF(M48=7,"Obie","")&amp;IF(M48=8,"Nikt","")&amp;IF(M48=9,"WE","")&amp;IF(M48=10,"Obie","")&amp;IF(M48=11,"Nikt","")&amp;IF(M48=12,"NS","")&amp;IF(M48=13,"Obie","")&amp;IF(M48=14,"Nikt","")&amp;IF(M48=15,"NS","")&amp;IF(M48=16,"WE","")&amp;IF(M48=17,"Nikt","")&amp;IF(M48=18,"NS","")&amp;IF(M48=19,"WE","")&amp;IF(M48=20,"Obie","")&amp;IF(M48=21,"NS","")&amp;IF(M48=22,"WE","")&amp;IF(M48=23,"Obie","")&amp;IF(M48=24,"Nikt","")&amp;IF(M48=25,"WE","")&amp;IF(M48=26,"Obie","")&amp;IF(M48=27,"Nikt","")&amp;IF(M48=28,"NS","")&amp;IF(M48=29,"Obie","")&amp;IF(M48=30,"Nikt","")&amp;IF(M48=31,"NS","")&amp;IF(M48=32,"WE","")&amp;IF(M48=33,"Nikt","")&amp;IF(M48=34,"NS","")&amp;IF(M48=35,"WE","")&amp;IF(M48=36,"Obie","")&amp;IF(M48=37,"NS","")&amp;IF(M48=38,"WE","")&amp;IF(M48=39,"Obie","")&amp;IF(M48=42,"Obie","")&amp;IF(M48=43,"Nikt","")</f>
        <v>Obie</v>
      </c>
      <c r="R48" s="29"/>
      <c r="S48" s="29"/>
      <c r="T48" s="2"/>
      <c r="U48" s="10">
        <v>24</v>
      </c>
      <c r="V48" s="90" t="s">
        <v>34</v>
      </c>
      <c r="W48" s="91" t="str">
        <f>IF(U48=1,"Nikt","")&amp;IF(U48=2,"NS","")&amp;IF(U48=3,"WE","")&amp;IF(U48=4,"Obie","")&amp;IF(U48=5,"NS","")&amp;IF(U48=6,"WE","")&amp;IF(U48=7,"Obie","")&amp;IF(U48=8,"Nikt","")&amp;IF(U48=9,"WE","")&amp;IF(U48=10,"Obie","")&amp;IF(U48=11,"Nikt","")&amp;IF(U48=12,"NS","")&amp;IF(U48=13,"Obie","")&amp;IF(U48=14,"Nikt","")&amp;IF(U48=15,"NS","")&amp;IF(U48=16,"WE","")&amp;IF(U48=17,"Nikt","")&amp;IF(U48=18,"NS","")&amp;IF(U48=19,"WE","")&amp;IF(U48=20,"Obie","")&amp;IF(U48=21,"NS","")&amp;IF(U48=22,"WE","")&amp;IF(U48=23,"Obie","")&amp;IF(U48=24,"Nikt","")&amp;IF(U48=25,"WE","")&amp;IF(U48=26,"Obie","")&amp;IF(U48=27,"Nikt","")&amp;IF(U48=28,"NS","")&amp;IF(U48=29,"Obie","")&amp;IF(U48=30,"Nikt","")&amp;IF(U48=31,"NS","")&amp;IF(U48=32,"WE","")&amp;IF(U48=33,"Nikt","")&amp;IF(U48=34,"NS","")&amp;IF(U48=35,"WE","")&amp;IF(U48=36,"Obie","")&amp;IF(U48=37,"NS","")&amp;IF(U48=38,"WE","")&amp;IF(U48=39,"Obie","")&amp;IF(U48=42,"Obie","")&amp;IF(U48=43,"Nikt","")</f>
        <v>Nikt</v>
      </c>
      <c r="Z48" s="29"/>
      <c r="AA48" s="29"/>
      <c r="AB48" s="2"/>
      <c r="AC48" s="10">
        <v>28</v>
      </c>
      <c r="AD48" s="90" t="s">
        <v>34</v>
      </c>
      <c r="AE48" s="91" t="str">
        <f>IF(AC48=1,"Nikt","")&amp;IF(AC48=2,"NS","")&amp;IF(AC48=3,"WE","")&amp;IF(AC48=4,"Obie","")&amp;IF(AC48=5,"NS","")&amp;IF(AC48=6,"WE","")&amp;IF(AC48=7,"Obie","")&amp;IF(AC48=8,"Nikt","")&amp;IF(AC48=9,"WE","")&amp;IF(AC48=10,"Obie","")&amp;IF(AC48=11,"Nikt","")&amp;IF(AC48=12,"NS","")&amp;IF(AC48=13,"Obie","")&amp;IF(AC48=14,"Nikt","")&amp;IF(AC48=15,"NS","")&amp;IF(AC48=16,"WE","")&amp;IF(AC48=17,"Nikt","")&amp;IF(AC48=18,"NS","")&amp;IF(AC48=19,"WE","")&amp;IF(AC48=20,"Obie","")&amp;IF(AC48=21,"NS","")&amp;IF(AC48=22,"WE","")&amp;IF(AC48=23,"Obie","")&amp;IF(AC48=24,"Nikt","")&amp;IF(AC48=25,"WE","")&amp;IF(AC48=26,"Obie","")&amp;IF(AC48=27,"Nikt","")&amp;IF(AC48=28,"NS","")&amp;IF(AC48=29,"Obie","")&amp;IF(AC48=30,"Nikt","")&amp;IF(AC48=31,"NS","")&amp;IF(AC48=32,"WE","")&amp;IF(AC48=33,"Nikt","")&amp;IF(AC48=34,"NS","")&amp;IF(AC48=35,"WE","")&amp;IF(AC48=36,"Obie","")&amp;IF(AC48=37,"NS","")&amp;IF(AC48=38,"WE","")&amp;IF(AC48=39,"Obie","")&amp;IF(AC48=42,"Obie","")&amp;IF(AC48=43,"Nikt","")</f>
        <v>NS</v>
      </c>
    </row>
    <row r="49" spans="1:32" ht="12.75">
      <c r="A49" s="44"/>
      <c r="B49" s="29"/>
      <c r="C49" s="29"/>
      <c r="D49" s="2"/>
      <c r="E49" s="24">
        <f>E37</f>
        <v>3</v>
      </c>
      <c r="F49" s="26"/>
      <c r="G49" s="26"/>
      <c r="H49" s="24">
        <f>H37</f>
        <v>6</v>
      </c>
      <c r="I49" s="44"/>
      <c r="J49" s="29"/>
      <c r="K49" s="29"/>
      <c r="L49" s="2"/>
      <c r="M49" s="24">
        <f>M37</f>
        <v>4</v>
      </c>
      <c r="N49" s="26"/>
      <c r="O49" s="26"/>
      <c r="P49" s="24">
        <f>P37</f>
        <v>7</v>
      </c>
      <c r="R49" s="29"/>
      <c r="S49" s="29"/>
      <c r="T49" s="2"/>
      <c r="U49" s="24">
        <f>U37</f>
        <v>2</v>
      </c>
      <c r="V49" s="26"/>
      <c r="W49" s="26"/>
      <c r="X49" s="24">
        <f>X37</f>
        <v>7</v>
      </c>
      <c r="Z49" s="29"/>
      <c r="AA49" s="29"/>
      <c r="AB49" s="2"/>
      <c r="AC49" s="24">
        <f>AC37</f>
        <v>5</v>
      </c>
      <c r="AD49" s="26"/>
      <c r="AE49" s="26"/>
      <c r="AF49" s="24">
        <f>AF37</f>
        <v>4</v>
      </c>
    </row>
    <row r="50" spans="1:32" ht="12.75">
      <c r="A50" s="44"/>
      <c r="B50" s="29"/>
      <c r="C50" s="29"/>
      <c r="D50" s="2"/>
      <c r="E50" s="24">
        <f>E38</f>
        <v>8</v>
      </c>
      <c r="F50" s="26"/>
      <c r="G50" s="26"/>
      <c r="H50" s="24">
        <f>H38</f>
        <v>4</v>
      </c>
      <c r="I50" s="44"/>
      <c r="J50" s="29"/>
      <c r="K50" s="29"/>
      <c r="L50" s="2"/>
      <c r="M50" s="24">
        <f>M38</f>
        <v>8</v>
      </c>
      <c r="N50" s="26"/>
      <c r="O50" s="26"/>
      <c r="P50" s="24">
        <f>P38</f>
        <v>5</v>
      </c>
      <c r="R50" s="29"/>
      <c r="S50" s="29"/>
      <c r="T50" s="2"/>
      <c r="U50" s="24">
        <f>U38</f>
        <v>5</v>
      </c>
      <c r="V50" s="175"/>
      <c r="W50" s="175"/>
      <c r="X50" s="24">
        <f>X38</f>
        <v>1</v>
      </c>
      <c r="Z50" s="29"/>
      <c r="AA50" s="29"/>
      <c r="AB50" s="2"/>
      <c r="AC50" s="24">
        <f>AC38</f>
        <v>3</v>
      </c>
      <c r="AD50" s="175"/>
      <c r="AE50" s="175"/>
      <c r="AF50" s="24">
        <f>AF38</f>
        <v>1</v>
      </c>
    </row>
    <row r="51" spans="1:32" ht="12.75">
      <c r="A51" s="44"/>
      <c r="B51" s="29"/>
      <c r="C51" s="29"/>
      <c r="D51" s="2"/>
      <c r="E51" s="24">
        <f>E39</f>
        <v>2</v>
      </c>
      <c r="F51" s="175"/>
      <c r="G51" s="175"/>
      <c r="H51" s="24">
        <f>H39</f>
        <v>1</v>
      </c>
      <c r="I51" s="44"/>
      <c r="J51" s="29"/>
      <c r="K51" s="29"/>
      <c r="L51" s="2"/>
      <c r="M51" s="24">
        <f>M39</f>
        <v>3</v>
      </c>
      <c r="N51" s="26"/>
      <c r="O51" s="26"/>
      <c r="P51" s="24">
        <f>P39</f>
        <v>2</v>
      </c>
      <c r="R51" s="29"/>
      <c r="S51" s="29"/>
      <c r="T51" s="2"/>
      <c r="U51" s="24">
        <f>U39</f>
        <v>8</v>
      </c>
      <c r="V51" s="26"/>
      <c r="W51" s="26"/>
      <c r="X51" s="24">
        <f>X39</f>
        <v>6</v>
      </c>
      <c r="Z51" s="29"/>
      <c r="AA51" s="29"/>
      <c r="AB51" s="2"/>
      <c r="AC51" s="24">
        <f>AC39</f>
        <v>6</v>
      </c>
      <c r="AD51" s="26"/>
      <c r="AE51" s="26"/>
      <c r="AF51" s="24">
        <f>AF39</f>
        <v>2</v>
      </c>
    </row>
    <row r="52" spans="1:32" ht="12.75">
      <c r="A52" s="44"/>
      <c r="B52" s="29"/>
      <c r="C52" s="29"/>
      <c r="D52" s="2"/>
      <c r="E52" s="24">
        <f>E40</f>
        <v>7</v>
      </c>
      <c r="F52" s="26"/>
      <c r="G52" s="26"/>
      <c r="H52" s="24">
        <f>H40</f>
        <v>5</v>
      </c>
      <c r="I52" s="44"/>
      <c r="J52" s="29"/>
      <c r="K52" s="29"/>
      <c r="L52" s="2"/>
      <c r="M52" s="24">
        <f>M40</f>
        <v>1</v>
      </c>
      <c r="N52" s="175"/>
      <c r="O52" s="175"/>
      <c r="P52" s="24">
        <f>P40</f>
        <v>6</v>
      </c>
      <c r="R52" s="29"/>
      <c r="S52" s="29"/>
      <c r="T52" s="2"/>
      <c r="U52" s="24">
        <f>U40</f>
        <v>4</v>
      </c>
      <c r="V52" s="26"/>
      <c r="W52" s="26"/>
      <c r="X52" s="24">
        <f>X40</f>
        <v>3</v>
      </c>
      <c r="Z52" s="29"/>
      <c r="AA52" s="29"/>
      <c r="AB52" s="2"/>
      <c r="AC52" s="24">
        <f>AC40</f>
        <v>8</v>
      </c>
      <c r="AD52" s="26"/>
      <c r="AE52" s="26"/>
      <c r="AF52" s="24">
        <f>AF40</f>
        <v>7</v>
      </c>
    </row>
    <row r="53" spans="1:9" ht="12.75">
      <c r="A53" s="44"/>
      <c r="I53" s="44"/>
    </row>
    <row r="54" spans="1:12" ht="12.75">
      <c r="A54" s="44"/>
      <c r="B54" s="2"/>
      <c r="C54" s="2"/>
      <c r="D54" s="2"/>
      <c r="I54" s="44"/>
      <c r="J54" s="2"/>
      <c r="K54" s="2"/>
      <c r="L54" s="2"/>
    </row>
    <row r="55" spans="1:12" ht="12.75">
      <c r="A55" s="44"/>
      <c r="B55" s="2"/>
      <c r="C55" s="2"/>
      <c r="D55" s="2"/>
      <c r="I55" s="44"/>
      <c r="J55" s="2"/>
      <c r="K55" s="2"/>
      <c r="L55" s="2"/>
    </row>
    <row r="56" spans="1:12" ht="12.75">
      <c r="A56" s="44"/>
      <c r="B56" s="2"/>
      <c r="C56" s="2"/>
      <c r="D56" s="2"/>
      <c r="I56" s="44"/>
      <c r="J56" s="2"/>
      <c r="K56" s="2"/>
      <c r="L56" s="2"/>
    </row>
    <row r="57" spans="1:12" ht="12.75">
      <c r="A57" s="44"/>
      <c r="B57" s="2"/>
      <c r="C57" s="2"/>
      <c r="D57" s="2"/>
      <c r="I57" s="44"/>
      <c r="J57" s="2"/>
      <c r="K57" s="2"/>
      <c r="L57" s="2"/>
    </row>
    <row r="58" spans="1:12" ht="12.75">
      <c r="A58" s="44"/>
      <c r="B58" s="2"/>
      <c r="C58" s="2"/>
      <c r="D58" s="2"/>
      <c r="I58" s="44"/>
      <c r="J58" s="2"/>
      <c r="K58" s="2"/>
      <c r="L58" s="2"/>
    </row>
    <row r="59" spans="1:12" ht="12.75">
      <c r="A59" s="44"/>
      <c r="B59" s="2"/>
      <c r="C59" s="2"/>
      <c r="D59" s="2"/>
      <c r="I59" s="44"/>
      <c r="J59" s="2"/>
      <c r="K59" s="2"/>
      <c r="L59" s="2"/>
    </row>
    <row r="60" spans="1:12" ht="12.75">
      <c r="A60" s="44"/>
      <c r="B60" s="2"/>
      <c r="C60" s="2"/>
      <c r="D60" s="2"/>
      <c r="I60" s="44"/>
      <c r="J60" s="2"/>
      <c r="K60" s="2"/>
      <c r="L60" s="2"/>
    </row>
    <row r="61" spans="1:12" ht="12.75">
      <c r="A61" s="44"/>
      <c r="B61" s="2"/>
      <c r="C61" s="2"/>
      <c r="D61" s="2"/>
      <c r="I61" s="44"/>
      <c r="J61" s="2"/>
      <c r="K61" s="2"/>
      <c r="L61" s="2"/>
    </row>
    <row r="62" spans="1:12" ht="12.75">
      <c r="A62" s="44"/>
      <c r="B62" s="2"/>
      <c r="C62" s="2"/>
      <c r="D62" s="2"/>
      <c r="I62" s="44"/>
      <c r="J62" s="2"/>
      <c r="K62" s="2"/>
      <c r="L62" s="2"/>
    </row>
    <row r="63" spans="1:12" ht="12.75">
      <c r="A63" s="44"/>
      <c r="B63" s="2"/>
      <c r="C63" s="2"/>
      <c r="D63" s="2"/>
      <c r="I63" s="44"/>
      <c r="J63" s="2"/>
      <c r="K63" s="2"/>
      <c r="L63" s="2"/>
    </row>
    <row r="64" spans="1:23" ht="15.75">
      <c r="A64" s="44"/>
      <c r="B64" s="2"/>
      <c r="C64" s="2"/>
      <c r="D64" s="2"/>
      <c r="I64" s="44"/>
      <c r="J64" s="2"/>
      <c r="K64" s="2"/>
      <c r="L64" s="2"/>
      <c r="S64" s="233" t="e">
        <f>Wyniki!#REF!</f>
        <v>#REF!</v>
      </c>
      <c r="T64" s="233"/>
      <c r="U64" s="233"/>
      <c r="V64" s="233"/>
      <c r="W64" s="233"/>
    </row>
    <row r="65" spans="1:12" ht="12.75">
      <c r="A65" s="44"/>
      <c r="B65" s="2"/>
      <c r="C65" s="2"/>
      <c r="D65" s="2"/>
      <c r="I65" s="44"/>
      <c r="J65" s="2"/>
      <c r="K65" s="2"/>
      <c r="L65" s="2"/>
    </row>
    <row r="66" spans="2:12" ht="12.75">
      <c r="B66" s="2"/>
      <c r="C66" s="2"/>
      <c r="D66" s="2"/>
      <c r="I66" s="44"/>
      <c r="J66" s="2"/>
      <c r="K66" s="2"/>
      <c r="L66" s="2"/>
    </row>
  </sheetData>
  <mergeCells count="8">
    <mergeCell ref="S64:W64"/>
    <mergeCell ref="F3:G3"/>
    <mergeCell ref="N3:O3"/>
    <mergeCell ref="AD29:AE29"/>
    <mergeCell ref="V3:W3"/>
    <mergeCell ref="F29:G29"/>
    <mergeCell ref="N29:O29"/>
    <mergeCell ref="V29:W29"/>
  </mergeCells>
  <printOptions/>
  <pageMargins left="0.56" right="0.65" top="0.78" bottom="0.77" header="0.5" footer="0.5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1:AL90"/>
  <sheetViews>
    <sheetView workbookViewId="0" topLeftCell="A1">
      <selection activeCell="H51" sqref="H51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4" width="7.75390625" style="0" customWidth="1"/>
    <col min="5" max="5" width="3.375" style="0" customWidth="1"/>
    <col min="6" max="6" width="3.875" style="0" customWidth="1"/>
    <col min="7" max="7" width="3.375" style="0" customWidth="1"/>
    <col min="8" max="8" width="7.125" style="0" customWidth="1"/>
    <col min="9" max="9" width="7.25390625" style="0" customWidth="1"/>
    <col min="10" max="10" width="3.375" style="0" customWidth="1"/>
    <col min="11" max="11" width="4.25390625" style="0" customWidth="1"/>
    <col min="12" max="12" width="3.25390625" style="0" customWidth="1"/>
    <col min="13" max="13" width="7.375" style="0" customWidth="1"/>
    <col min="14" max="14" width="7.00390625" style="0" customWidth="1"/>
    <col min="15" max="15" width="3.25390625" style="0" customWidth="1"/>
    <col min="16" max="16" width="4.625" style="0" customWidth="1"/>
    <col min="17" max="17" width="3.25390625" style="0" customWidth="1"/>
    <col min="18" max="18" width="7.125" style="0" customWidth="1"/>
    <col min="19" max="19" width="7.25390625" style="0" customWidth="1"/>
    <col min="20" max="20" width="3.625" style="0" customWidth="1"/>
    <col min="21" max="21" width="3.875" style="0" customWidth="1"/>
    <col min="22" max="22" width="3.25390625" style="0" customWidth="1"/>
    <col min="23" max="23" width="7.25390625" style="0" customWidth="1"/>
    <col min="24" max="24" width="7.125" style="0" customWidth="1"/>
    <col min="25" max="25" width="3.375" style="0" customWidth="1"/>
    <col min="26" max="26" width="4.125" style="0" customWidth="1"/>
    <col min="27" max="27" width="3.25390625" style="0" customWidth="1"/>
    <col min="28" max="28" width="6.875" style="0" customWidth="1"/>
    <col min="29" max="29" width="6.375" style="0" customWidth="1"/>
    <col min="30" max="30" width="3.625" style="0" customWidth="1"/>
    <col min="31" max="31" width="4.00390625" style="0" customWidth="1"/>
    <col min="32" max="32" width="3.75390625" style="0" customWidth="1"/>
    <col min="33" max="33" width="7.125" style="0" customWidth="1"/>
    <col min="34" max="34" width="6.25390625" style="0" customWidth="1"/>
    <col min="35" max="35" width="3.25390625" style="0" customWidth="1"/>
    <col min="36" max="36" width="4.25390625" style="0" customWidth="1"/>
    <col min="37" max="37" width="6.75390625" style="0" customWidth="1"/>
    <col min="38" max="38" width="5.25390625" style="0" customWidth="1"/>
  </cols>
  <sheetData>
    <row r="1" spans="3:38" ht="15.75">
      <c r="C1" s="234" t="s">
        <v>35</v>
      </c>
      <c r="D1" s="234"/>
      <c r="H1" s="234" t="s">
        <v>36</v>
      </c>
      <c r="I1" s="234"/>
      <c r="M1" s="234" t="s">
        <v>37</v>
      </c>
      <c r="N1" s="234"/>
      <c r="R1" s="234" t="s">
        <v>38</v>
      </c>
      <c r="S1" s="234"/>
      <c r="W1" s="234" t="s">
        <v>39</v>
      </c>
      <c r="X1" s="234"/>
      <c r="AB1" s="234" t="s">
        <v>40</v>
      </c>
      <c r="AC1" s="234"/>
      <c r="AG1" s="234" t="s">
        <v>41</v>
      </c>
      <c r="AH1" s="234"/>
      <c r="AK1" s="16">
        <v>0.05</v>
      </c>
      <c r="AL1" s="17">
        <v>4</v>
      </c>
    </row>
    <row r="2" spans="3:38" ht="12.75">
      <c r="C2" s="93" t="s">
        <v>0</v>
      </c>
      <c r="D2" s="93" t="s">
        <v>1</v>
      </c>
      <c r="E2" s="4"/>
      <c r="F2" s="4"/>
      <c r="G2" s="4"/>
      <c r="H2" s="93" t="s">
        <v>0</v>
      </c>
      <c r="I2" s="93" t="s">
        <v>1</v>
      </c>
      <c r="J2" s="4"/>
      <c r="K2" s="4"/>
      <c r="L2" s="4"/>
      <c r="M2" s="93" t="s">
        <v>0</v>
      </c>
      <c r="N2" s="93" t="s">
        <v>1</v>
      </c>
      <c r="O2" s="4"/>
      <c r="P2" s="4"/>
      <c r="Q2" s="4"/>
      <c r="R2" s="93" t="s">
        <v>0</v>
      </c>
      <c r="S2" s="93" t="s">
        <v>1</v>
      </c>
      <c r="V2" s="4"/>
      <c r="W2" s="93" t="s">
        <v>0</v>
      </c>
      <c r="X2" s="93" t="s">
        <v>1</v>
      </c>
      <c r="AA2" s="4"/>
      <c r="AB2" s="93" t="s">
        <v>0</v>
      </c>
      <c r="AC2" s="93" t="s">
        <v>1</v>
      </c>
      <c r="AF2" s="4"/>
      <c r="AG2" s="93" t="s">
        <v>0</v>
      </c>
      <c r="AH2" s="93" t="s">
        <v>1</v>
      </c>
      <c r="AK2" s="20">
        <v>0.15</v>
      </c>
      <c r="AL2" s="21">
        <v>5</v>
      </c>
    </row>
    <row r="3" spans="2:38" ht="12.75">
      <c r="B3" s="19">
        <v>1</v>
      </c>
      <c r="C3" s="1"/>
      <c r="D3" s="1"/>
      <c r="G3" s="10">
        <f>Zapisy!M4</f>
        <v>5</v>
      </c>
      <c r="H3" s="1"/>
      <c r="I3" s="1"/>
      <c r="L3" s="10">
        <f>Zapisy!U4</f>
        <v>9</v>
      </c>
      <c r="M3" s="1"/>
      <c r="N3" s="1"/>
      <c r="Q3" s="10">
        <f>Zapisy!E30</f>
        <v>13</v>
      </c>
      <c r="R3" s="1"/>
      <c r="S3" s="1"/>
      <c r="V3" s="10">
        <f>Zapisy!M30</f>
        <v>17</v>
      </c>
      <c r="W3" s="1"/>
      <c r="X3" s="1"/>
      <c r="AA3" s="10">
        <f>Zapisy!U30</f>
        <v>21</v>
      </c>
      <c r="AB3" s="1"/>
      <c r="AC3" s="1"/>
      <c r="AF3" s="10">
        <f>Zapisy!AC30</f>
        <v>25</v>
      </c>
      <c r="AG3" s="1"/>
      <c r="AH3" s="1"/>
      <c r="AK3" s="20">
        <v>0.3</v>
      </c>
      <c r="AL3" s="21">
        <v>6</v>
      </c>
    </row>
    <row r="4" spans="2:38" ht="12.75">
      <c r="B4" s="24">
        <f>Zapisy!E5</f>
        <v>8</v>
      </c>
      <c r="C4" s="179">
        <f>Zapisy!F5</f>
        <v>0</v>
      </c>
      <c r="D4" s="179">
        <f>Zapisy!G5</f>
        <v>0</v>
      </c>
      <c r="E4" s="24">
        <f>Zapisy!H5</f>
        <v>1</v>
      </c>
      <c r="G4" s="24">
        <f>Zapisy!M5</f>
        <v>8</v>
      </c>
      <c r="H4" s="38">
        <f>Zapisy!N5</f>
        <v>0</v>
      </c>
      <c r="I4" s="38">
        <f>Zapisy!O5</f>
        <v>0</v>
      </c>
      <c r="J4" s="24">
        <f>Zapisy!P5</f>
        <v>2</v>
      </c>
      <c r="L4" s="24">
        <f>Zapisy!U5</f>
        <v>8</v>
      </c>
      <c r="M4" s="38">
        <f>Zapisy!V5</f>
        <v>0</v>
      </c>
      <c r="N4" s="38">
        <f>Zapisy!W5</f>
        <v>0</v>
      </c>
      <c r="O4" s="24">
        <f>Zapisy!X5</f>
        <v>3</v>
      </c>
      <c r="Q4" s="24">
        <f>Zapisy!E31</f>
        <v>3</v>
      </c>
      <c r="R4" s="38">
        <f>Zapisy!F31</f>
        <v>0</v>
      </c>
      <c r="S4" s="38">
        <f>Zapisy!G31</f>
        <v>0</v>
      </c>
      <c r="T4" s="24">
        <f>Zapisy!H31</f>
        <v>6</v>
      </c>
      <c r="V4" s="24">
        <f>Zapisy!M31</f>
        <v>4</v>
      </c>
      <c r="W4" s="38">
        <f>+W17+W30</f>
        <v>0</v>
      </c>
      <c r="X4" s="38">
        <f>Zapisy!O31</f>
        <v>0</v>
      </c>
      <c r="Y4" s="24">
        <f>Zapisy!P31</f>
        <v>7</v>
      </c>
      <c r="AA4" s="24">
        <f>Zapisy!U31</f>
        <v>2</v>
      </c>
      <c r="AB4" s="38">
        <f>Zapisy!V31</f>
        <v>0</v>
      </c>
      <c r="AC4" s="38">
        <f>Zapisy!W31</f>
        <v>0</v>
      </c>
      <c r="AD4" s="24">
        <f>Zapisy!X31</f>
        <v>7</v>
      </c>
      <c r="AF4" s="24">
        <f>Zapisy!AC31</f>
        <v>5</v>
      </c>
      <c r="AG4" s="38">
        <f>Zapisy!AD31</f>
        <v>0</v>
      </c>
      <c r="AH4" s="38">
        <f>Zapisy!AE31</f>
        <v>0</v>
      </c>
      <c r="AI4" s="24">
        <f>Zapisy!AF31</f>
        <v>4</v>
      </c>
      <c r="AK4" s="20">
        <v>0.5</v>
      </c>
      <c r="AL4" s="21">
        <v>7</v>
      </c>
    </row>
    <row r="5" spans="2:38" ht="12.75">
      <c r="B5" s="24">
        <f>Zapisy!E6</f>
        <v>6</v>
      </c>
      <c r="C5" s="38">
        <f>Zapisy!F6</f>
        <v>0</v>
      </c>
      <c r="D5" s="38">
        <f>Zapisy!G6</f>
        <v>0</v>
      </c>
      <c r="E5" s="24">
        <f>Zapisy!H6</f>
        <v>5</v>
      </c>
      <c r="G5" s="24">
        <f>Zapisy!M6</f>
        <v>7</v>
      </c>
      <c r="H5" s="38">
        <f>Zapisy!N6</f>
        <v>0</v>
      </c>
      <c r="I5" s="38">
        <f>Zapisy!O6</f>
        <v>0</v>
      </c>
      <c r="J5" s="24">
        <f>Zapisy!P6</f>
        <v>6</v>
      </c>
      <c r="L5" s="24">
        <f>Zapisy!U6</f>
        <v>1</v>
      </c>
      <c r="M5" s="179">
        <f>Zapisy!V6</f>
        <v>0</v>
      </c>
      <c r="N5" s="179">
        <f>Zapisy!W6</f>
        <v>0</v>
      </c>
      <c r="O5" s="24">
        <f>Zapisy!X6</f>
        <v>7</v>
      </c>
      <c r="Q5" s="24">
        <f>Zapisy!E32</f>
        <v>8</v>
      </c>
      <c r="R5" s="38">
        <f>Zapisy!F32</f>
        <v>0</v>
      </c>
      <c r="S5" s="38">
        <f>Zapisy!G32</f>
        <v>0</v>
      </c>
      <c r="T5" s="24">
        <f>Zapisy!H32</f>
        <v>4</v>
      </c>
      <c r="V5" s="24">
        <f>Zapisy!M32</f>
        <v>8</v>
      </c>
      <c r="W5" s="38">
        <f>Zapisy!N32</f>
        <v>0</v>
      </c>
      <c r="X5" s="38">
        <f>Zapisy!O32</f>
        <v>0</v>
      </c>
      <c r="Y5" s="24">
        <f>Zapisy!P32</f>
        <v>5</v>
      </c>
      <c r="AA5" s="24">
        <f>Zapisy!U32</f>
        <v>5</v>
      </c>
      <c r="AB5" s="179">
        <f>Zapisy!V32</f>
        <v>0</v>
      </c>
      <c r="AC5" s="179">
        <f>Zapisy!W32</f>
        <v>0</v>
      </c>
      <c r="AD5" s="24">
        <f>Zapisy!X32</f>
        <v>1</v>
      </c>
      <c r="AF5" s="24">
        <f>Zapisy!AC32</f>
        <v>3</v>
      </c>
      <c r="AG5" s="179">
        <f>Zapisy!AD32</f>
        <v>0</v>
      </c>
      <c r="AH5" s="179">
        <f>Zapisy!AE32</f>
        <v>0</v>
      </c>
      <c r="AI5" s="24">
        <f>Zapisy!AF32</f>
        <v>1</v>
      </c>
      <c r="AK5" s="22"/>
      <c r="AL5" s="18">
        <v>8</v>
      </c>
    </row>
    <row r="6" spans="2:35" ht="12.75">
      <c r="B6" s="24">
        <f>Zapisy!E7</f>
        <v>4</v>
      </c>
      <c r="C6" s="38">
        <f>Zapisy!F7</f>
        <v>0</v>
      </c>
      <c r="D6" s="38">
        <f>Zapisy!G7</f>
        <v>0</v>
      </c>
      <c r="E6" s="24">
        <f>Zapisy!H7</f>
        <v>2</v>
      </c>
      <c r="G6" s="24">
        <f>Zapisy!M7</f>
        <v>5</v>
      </c>
      <c r="H6" s="38">
        <f>Zapisy!N7</f>
        <v>0</v>
      </c>
      <c r="I6" s="38">
        <f>Zapisy!O7</f>
        <v>0</v>
      </c>
      <c r="J6" s="24">
        <f>Zapisy!P7</f>
        <v>3</v>
      </c>
      <c r="L6" s="24">
        <f>Zapisy!U7</f>
        <v>6</v>
      </c>
      <c r="M6" s="38">
        <f>Zapisy!V7</f>
        <v>0</v>
      </c>
      <c r="N6" s="38">
        <f>Zapisy!W7</f>
        <v>0</v>
      </c>
      <c r="O6" s="24">
        <f>Zapisy!X7</f>
        <v>4</v>
      </c>
      <c r="Q6" s="24">
        <f>Zapisy!E33</f>
        <v>2</v>
      </c>
      <c r="R6" s="179">
        <f>Zapisy!F33</f>
        <v>0</v>
      </c>
      <c r="S6" s="179">
        <f>Zapisy!G33</f>
        <v>0</v>
      </c>
      <c r="T6" s="24">
        <f>Zapisy!H33</f>
        <v>1</v>
      </c>
      <c r="V6" s="24">
        <f>Zapisy!M33</f>
        <v>3</v>
      </c>
      <c r="W6" s="38">
        <f>Zapisy!N33</f>
        <v>0</v>
      </c>
      <c r="X6" s="38">
        <f>Zapisy!O33</f>
        <v>0</v>
      </c>
      <c r="Y6" s="24">
        <f>Zapisy!P33</f>
        <v>2</v>
      </c>
      <c r="AA6" s="24">
        <f>Zapisy!U33</f>
        <v>8</v>
      </c>
      <c r="AB6" s="38">
        <f>Zapisy!V33</f>
        <v>0</v>
      </c>
      <c r="AC6" s="38">
        <f>Zapisy!W33</f>
        <v>0</v>
      </c>
      <c r="AD6" s="24">
        <f>Zapisy!X33</f>
        <v>6</v>
      </c>
      <c r="AF6" s="24">
        <f>Zapisy!AC33</f>
        <v>6</v>
      </c>
      <c r="AG6" s="38">
        <f>Zapisy!AD33</f>
        <v>0</v>
      </c>
      <c r="AH6" s="38">
        <f>Zapisy!AE33</f>
        <v>0</v>
      </c>
      <c r="AI6" s="24">
        <f>Zapisy!AF33</f>
        <v>2</v>
      </c>
    </row>
    <row r="7" spans="2:35" ht="12.75" customHeight="1">
      <c r="B7" s="24">
        <f>Zapisy!E8</f>
        <v>7</v>
      </c>
      <c r="C7" s="38">
        <f>Zapisy!F8</f>
        <v>0</v>
      </c>
      <c r="D7" s="38">
        <f>Zapisy!G8</f>
        <v>0</v>
      </c>
      <c r="E7" s="24">
        <f>Zapisy!H8</f>
        <v>3</v>
      </c>
      <c r="G7" s="24">
        <f>Zapisy!M8</f>
        <v>1</v>
      </c>
      <c r="H7" s="179">
        <f>Zapisy!N8</f>
        <v>0</v>
      </c>
      <c r="I7" s="179">
        <f>Zapisy!O8</f>
        <v>0</v>
      </c>
      <c r="J7" s="24">
        <f>Zapisy!P8</f>
        <v>4</v>
      </c>
      <c r="L7" s="24">
        <f>Zapisy!U8</f>
        <v>2</v>
      </c>
      <c r="M7" s="38">
        <f>Zapisy!V8</f>
        <v>0</v>
      </c>
      <c r="N7" s="38">
        <f>Zapisy!W8</f>
        <v>0</v>
      </c>
      <c r="O7" s="24">
        <f>Zapisy!X8</f>
        <v>5</v>
      </c>
      <c r="Q7" s="24">
        <f>Zapisy!E34</f>
        <v>7</v>
      </c>
      <c r="R7" s="38">
        <f>Zapisy!F34</f>
        <v>0</v>
      </c>
      <c r="S7" s="38">
        <f>Zapisy!G34</f>
        <v>0</v>
      </c>
      <c r="T7" s="24">
        <f>Zapisy!H34</f>
        <v>5</v>
      </c>
      <c r="V7" s="24">
        <f>Zapisy!M34</f>
        <v>1</v>
      </c>
      <c r="W7" s="179">
        <f>Zapisy!N34</f>
        <v>0</v>
      </c>
      <c r="X7" s="179">
        <f>Zapisy!O34</f>
        <v>0</v>
      </c>
      <c r="Y7" s="24">
        <f>Zapisy!P34</f>
        <v>6</v>
      </c>
      <c r="AA7" s="24">
        <f>Zapisy!U34</f>
        <v>4</v>
      </c>
      <c r="AB7" s="38">
        <f>Zapisy!V34</f>
        <v>0</v>
      </c>
      <c r="AC7" s="38">
        <f>Zapisy!W34</f>
        <v>0</v>
      </c>
      <c r="AD7" s="24">
        <f>Zapisy!X34</f>
        <v>3</v>
      </c>
      <c r="AF7" s="24">
        <f>Zapisy!AC34</f>
        <v>8</v>
      </c>
      <c r="AG7" s="38">
        <f>Zapisy!AD34</f>
        <v>0</v>
      </c>
      <c r="AH7" s="38">
        <f>Zapisy!AE34</f>
        <v>0</v>
      </c>
      <c r="AI7" s="24">
        <f>Zapisy!AF34</f>
        <v>7</v>
      </c>
    </row>
    <row r="8" spans="8:33" ht="12.75" customHeight="1" hidden="1">
      <c r="H8">
        <f>H4-I4</f>
        <v>0</v>
      </c>
      <c r="M8">
        <f>M4-N4</f>
        <v>0</v>
      </c>
      <c r="R8">
        <f>R4-S4</f>
        <v>0</v>
      </c>
      <c r="W8">
        <f>W4-X4</f>
        <v>0</v>
      </c>
      <c r="AB8">
        <f>AB4-AC4</f>
        <v>0</v>
      </c>
      <c r="AG8">
        <f>AG4-AH4</f>
        <v>0</v>
      </c>
    </row>
    <row r="9" spans="3:23" ht="12.75" customHeight="1" hidden="1">
      <c r="C9">
        <f>C5-D5</f>
        <v>0</v>
      </c>
      <c r="H9">
        <f>H5-I5</f>
        <v>0</v>
      </c>
      <c r="R9">
        <f>R5-S5</f>
        <v>0</v>
      </c>
      <c r="W9">
        <f>W5-X5</f>
        <v>0</v>
      </c>
    </row>
    <row r="10" spans="3:33" ht="12.75" customHeight="1" hidden="1">
      <c r="C10">
        <f>C6-D6</f>
        <v>0</v>
      </c>
      <c r="H10">
        <f>H6-I6</f>
        <v>0</v>
      </c>
      <c r="M10">
        <f>M6-N6</f>
        <v>0</v>
      </c>
      <c r="W10">
        <f>W6-X6</f>
        <v>0</v>
      </c>
      <c r="AB10">
        <f>AB6-AC6</f>
        <v>0</v>
      </c>
      <c r="AG10">
        <f>AG6-AH6</f>
        <v>0</v>
      </c>
    </row>
    <row r="11" spans="3:33" ht="12.75" customHeight="1" hidden="1">
      <c r="C11">
        <f>C7-D7</f>
        <v>0</v>
      </c>
      <c r="M11">
        <f>M7-N7</f>
        <v>0</v>
      </c>
      <c r="R11">
        <f>R7-S7</f>
        <v>0</v>
      </c>
      <c r="AB11">
        <f>AB7-AC7</f>
        <v>0</v>
      </c>
      <c r="AG11">
        <f>AG7-AH7</f>
        <v>0</v>
      </c>
    </row>
    <row r="12" spans="2:35" ht="12.75">
      <c r="B12" s="24">
        <f>B4</f>
        <v>8</v>
      </c>
      <c r="C12" s="174"/>
      <c r="D12" s="174"/>
      <c r="E12" s="24">
        <f>E4</f>
        <v>1</v>
      </c>
      <c r="G12" s="24">
        <f>G4</f>
        <v>8</v>
      </c>
      <c r="H12" s="25">
        <f>IF(H8&gt;H9,2,0)+IF(H8&gt;H10,2,0)+IF(H8=H9,1,0)+IF(H8=H10,1,0)</f>
        <v>2</v>
      </c>
      <c r="I12" s="25">
        <f>4-H12</f>
        <v>2</v>
      </c>
      <c r="J12" s="24">
        <f>J4</f>
        <v>2</v>
      </c>
      <c r="L12" s="24">
        <f>L4</f>
        <v>8</v>
      </c>
      <c r="M12" s="25">
        <f>IF(M8&gt;M10,2,0)+IF(M8&gt;M11,2,0)+IF(M8=M10,1,0)+IF(M8=M11,1,0)</f>
        <v>2</v>
      </c>
      <c r="N12" s="25">
        <f>4-M12</f>
        <v>2</v>
      </c>
      <c r="O12" s="24">
        <f>O4</f>
        <v>3</v>
      </c>
      <c r="Q12" s="24">
        <f>Q4</f>
        <v>3</v>
      </c>
      <c r="R12" s="25">
        <f>IF(R8&gt;R9,2,0)+IF(R8&gt;R11,2,0)+IF(R8=R9,1,0)+IF(R8=R11,1,0)</f>
        <v>2</v>
      </c>
      <c r="S12" s="25">
        <f>4-R12</f>
        <v>2</v>
      </c>
      <c r="T12" s="24">
        <f>T4</f>
        <v>6</v>
      </c>
      <c r="V12" s="24">
        <f>V4</f>
        <v>4</v>
      </c>
      <c r="W12" s="25">
        <f>IF(W8&gt;W9,2,0)+IF(W8&gt;W10,2,0)+IF(W8=W9,1,0)+IF(W8=W10,1,0)</f>
        <v>2</v>
      </c>
      <c r="X12" s="25">
        <f>4-W12</f>
        <v>2</v>
      </c>
      <c r="Y12" s="24">
        <f>Y4</f>
        <v>7</v>
      </c>
      <c r="AA12" s="24">
        <f>AA4</f>
        <v>2</v>
      </c>
      <c r="AB12" s="25">
        <f>IF(AB8&gt;AB10,2,0)+IF(AB8&gt;AB11,2,0)+IF(AB8=AB10,1,0)+IF(AB8=AB11,1,0)</f>
        <v>2</v>
      </c>
      <c r="AC12" s="25">
        <f>4-AB12</f>
        <v>2</v>
      </c>
      <c r="AD12" s="24">
        <f>AD4</f>
        <v>7</v>
      </c>
      <c r="AF12" s="24">
        <f>AF4</f>
        <v>5</v>
      </c>
      <c r="AG12" s="25">
        <f>IF(AG8&gt;AG10,2,0)+IF(AG8&gt;AG11,2,0)+IF(AG8=AG10,1,0)+IF(AG8=AG11,1,0)</f>
        <v>2</v>
      </c>
      <c r="AH12" s="25">
        <f>4-AG12</f>
        <v>2</v>
      </c>
      <c r="AI12" s="24">
        <f>AI4</f>
        <v>4</v>
      </c>
    </row>
    <row r="13" spans="2:35" ht="12.75">
      <c r="B13" s="24">
        <f>B5</f>
        <v>6</v>
      </c>
      <c r="C13" s="25">
        <f>IF(C9&gt;C11,2,0)+IF(C9&gt;C10,2,0)+IF(C9=C11,1,0)+IF(C9=C10,1,0)</f>
        <v>2</v>
      </c>
      <c r="D13" s="25">
        <f>4-C13</f>
        <v>2</v>
      </c>
      <c r="E13" s="24">
        <f>E5</f>
        <v>5</v>
      </c>
      <c r="G13" s="24">
        <f>G5</f>
        <v>7</v>
      </c>
      <c r="H13" s="25">
        <f>IF(H9&gt;H8,2,0)+IF(H9&gt;H10,2,0)+IF(H9=H8,1,0)+IF(H9=H10,1,0)</f>
        <v>2</v>
      </c>
      <c r="I13" s="25">
        <f>4-H13</f>
        <v>2</v>
      </c>
      <c r="J13" s="24">
        <f>J5</f>
        <v>6</v>
      </c>
      <c r="L13" s="24">
        <f>L5</f>
        <v>1</v>
      </c>
      <c r="M13" s="174"/>
      <c r="N13" s="174"/>
      <c r="O13" s="24">
        <f>O5</f>
        <v>7</v>
      </c>
      <c r="Q13" s="24">
        <f>Q5</f>
        <v>8</v>
      </c>
      <c r="R13" s="25">
        <f>IF(R9&gt;R11,2,0)+IF(R9&gt;R8,2,0)+IF(R9=R11,1,0)+IF(R9=R8,1,0)</f>
        <v>2</v>
      </c>
      <c r="S13" s="25">
        <f>4-R13</f>
        <v>2</v>
      </c>
      <c r="T13" s="24">
        <f>T5</f>
        <v>4</v>
      </c>
      <c r="V13" s="24">
        <f>V5</f>
        <v>8</v>
      </c>
      <c r="W13" s="25">
        <f>IF(W9&gt;W8,2,0)+IF(W9&gt;W10,2,0)+IF(W9=W8,1,0)+IF(W9=W10,1,0)</f>
        <v>2</v>
      </c>
      <c r="X13" s="25">
        <f>4-W13</f>
        <v>2</v>
      </c>
      <c r="Y13" s="24">
        <f>Y5</f>
        <v>5</v>
      </c>
      <c r="AA13" s="24">
        <f>AA5</f>
        <v>5</v>
      </c>
      <c r="AB13" s="174"/>
      <c r="AC13" s="174"/>
      <c r="AD13" s="24">
        <f>AD5</f>
        <v>1</v>
      </c>
      <c r="AF13" s="24">
        <f>AF5</f>
        <v>3</v>
      </c>
      <c r="AG13" s="174"/>
      <c r="AH13" s="174"/>
      <c r="AI13" s="24">
        <f>AI5</f>
        <v>1</v>
      </c>
    </row>
    <row r="14" spans="2:35" ht="12.75">
      <c r="B14" s="24">
        <f>B6</f>
        <v>4</v>
      </c>
      <c r="C14" s="25">
        <f>IF(C10&gt;C11,2,0)+IF(C10&gt;C9,2,0)+IF(C10=C11,1,0)+IF(C10=C9,1,0)</f>
        <v>2</v>
      </c>
      <c r="D14" s="25">
        <f>4-C14</f>
        <v>2</v>
      </c>
      <c r="E14" s="24">
        <f>E6</f>
        <v>2</v>
      </c>
      <c r="G14" s="24">
        <f>G6</f>
        <v>5</v>
      </c>
      <c r="H14" s="25">
        <f>IF(H10&gt;H8,2,0)+IF(H10&gt;H9,2,0)+IF(H10=H8,1,0)+IF(H10=H9,1,0)</f>
        <v>2</v>
      </c>
      <c r="I14" s="25">
        <f>4-H14</f>
        <v>2</v>
      </c>
      <c r="J14" s="24">
        <f>J6</f>
        <v>3</v>
      </c>
      <c r="L14" s="24">
        <f>L6</f>
        <v>6</v>
      </c>
      <c r="M14" s="25">
        <f>IF(M10&gt;M11,2,0)+IF(M10&gt;M8,2,0)+IF(M10=M11,1,0)+IF(M10=M8,1,0)</f>
        <v>2</v>
      </c>
      <c r="N14" s="25">
        <f>4-M14</f>
        <v>2</v>
      </c>
      <c r="O14" s="24">
        <f>O6</f>
        <v>4</v>
      </c>
      <c r="Q14" s="24">
        <f>Q6</f>
        <v>2</v>
      </c>
      <c r="R14" s="174"/>
      <c r="S14" s="174"/>
      <c r="T14" s="24">
        <f>T6</f>
        <v>1</v>
      </c>
      <c r="V14" s="24">
        <f>V6</f>
        <v>3</v>
      </c>
      <c r="W14" s="25">
        <f>IF(W10&gt;W8,2,0)+IF(W10&gt;W9,2,0)+IF(W10=W8,1,0)+IF(W10=W9,1,0)</f>
        <v>2</v>
      </c>
      <c r="X14" s="25">
        <f>4-W14</f>
        <v>2</v>
      </c>
      <c r="Y14" s="24">
        <f>Y6</f>
        <v>2</v>
      </c>
      <c r="AA14" s="24">
        <f>AA6</f>
        <v>8</v>
      </c>
      <c r="AB14" s="25">
        <f>IF(AB10&gt;AB11,2,0)+IF(AB10&gt;AB8,2,0)+IF(AB10=AB11,1,0)+IF(AB10=AB8,1,0)</f>
        <v>2</v>
      </c>
      <c r="AC14" s="25">
        <f>4-AB14</f>
        <v>2</v>
      </c>
      <c r="AD14" s="24">
        <f>AD6</f>
        <v>6</v>
      </c>
      <c r="AF14" s="24">
        <f>AF6</f>
        <v>6</v>
      </c>
      <c r="AG14" s="25">
        <f>IF(AG10&gt;AG11,2,0)+IF(AG10&gt;AG8,2,0)+IF(AG10=AG11,1,0)+IF(AG10=AG8,1,0)</f>
        <v>2</v>
      </c>
      <c r="AH14" s="25">
        <f>4-AG14</f>
        <v>2</v>
      </c>
      <c r="AI14" s="24">
        <f>AI6</f>
        <v>2</v>
      </c>
    </row>
    <row r="15" spans="2:35" ht="12.75">
      <c r="B15" s="24">
        <f>B7</f>
        <v>7</v>
      </c>
      <c r="C15" s="25">
        <f>IF(C11&gt;C9,2,0)+IF(C11&gt;C10,2,0)+IF(C11=C9,1,0)+IF(C11=C10,1,0)</f>
        <v>2</v>
      </c>
      <c r="D15" s="25">
        <f>4-C15</f>
        <v>2</v>
      </c>
      <c r="E15" s="24">
        <f>E7</f>
        <v>3</v>
      </c>
      <c r="G15" s="24">
        <f>G7</f>
        <v>1</v>
      </c>
      <c r="H15" s="174"/>
      <c r="I15" s="174"/>
      <c r="J15" s="24">
        <f>J7</f>
        <v>4</v>
      </c>
      <c r="L15" s="24">
        <f>L7</f>
        <v>2</v>
      </c>
      <c r="M15" s="25">
        <f>IF(M11&gt;M8,2,0)+IF(M11&gt;M10,2,0)+IF(M11=M8,1,0)+IF(M11=M10,1,0)</f>
        <v>2</v>
      </c>
      <c r="N15" s="25">
        <f>4-M15</f>
        <v>2</v>
      </c>
      <c r="O15" s="24">
        <f>O7</f>
        <v>5</v>
      </c>
      <c r="Q15" s="24">
        <f>Q7</f>
        <v>7</v>
      </c>
      <c r="R15" s="25">
        <f>IF(R11&gt;R8,2,0)+IF(R11&gt;R9,2,0)+IF(R11=R8,1,0)+IF(R11=R9,1,0)</f>
        <v>2</v>
      </c>
      <c r="S15" s="25">
        <f>4-R15</f>
        <v>2</v>
      </c>
      <c r="T15" s="24">
        <f>T7</f>
        <v>5</v>
      </c>
      <c r="V15" s="24">
        <f>V7</f>
        <v>1</v>
      </c>
      <c r="W15" s="174"/>
      <c r="X15" s="174"/>
      <c r="Y15" s="24">
        <f>Y7</f>
        <v>6</v>
      </c>
      <c r="AA15" s="24">
        <f>AA7</f>
        <v>4</v>
      </c>
      <c r="AB15" s="25">
        <f>IF(AB11&gt;AB8,2,0)+IF(AB11&gt;AB10,2,0)+IF(AB11=AB8,1,0)+IF(AB11=AB10,1,0)</f>
        <v>2</v>
      </c>
      <c r="AC15" s="25">
        <f>4-AB15</f>
        <v>2</v>
      </c>
      <c r="AD15" s="24">
        <f>AD7</f>
        <v>3</v>
      </c>
      <c r="AF15" s="24">
        <f>AF7</f>
        <v>8</v>
      </c>
      <c r="AG15" s="25">
        <f>IF(AG11&gt;AG8,2,0)+IF(AG11&gt;AG10,2,0)+IF(AG11=AG8,1,0)+IF(AG11=AG10,1,0)</f>
        <v>2</v>
      </c>
      <c r="AH15" s="25">
        <f>4-AG15</f>
        <v>2</v>
      </c>
      <c r="AI15" s="24">
        <f>AI7</f>
        <v>7</v>
      </c>
    </row>
    <row r="16" spans="2:35" ht="12.75">
      <c r="B16" s="10">
        <v>2</v>
      </c>
      <c r="C16" s="1"/>
      <c r="D16" s="1"/>
      <c r="E16" s="13"/>
      <c r="G16" s="10">
        <f>Zapisy!M10</f>
        <v>6</v>
      </c>
      <c r="H16" s="1"/>
      <c r="I16" s="1"/>
      <c r="J16" s="13"/>
      <c r="L16" s="10">
        <f>Zapisy!U10</f>
        <v>10</v>
      </c>
      <c r="M16" s="1"/>
      <c r="N16" s="1"/>
      <c r="O16" s="13"/>
      <c r="Q16" s="10">
        <f>Zapisy!E36</f>
        <v>14</v>
      </c>
      <c r="R16" s="1"/>
      <c r="S16" s="1"/>
      <c r="T16" s="13"/>
      <c r="V16" s="10">
        <f>Zapisy!M36</f>
        <v>18</v>
      </c>
      <c r="W16" s="1"/>
      <c r="X16" s="1"/>
      <c r="Y16" s="13"/>
      <c r="AA16" s="10">
        <f>Zapisy!U36</f>
        <v>22</v>
      </c>
      <c r="AB16" s="1"/>
      <c r="AC16" s="1"/>
      <c r="AD16" s="13"/>
      <c r="AF16" s="10">
        <f>Zapisy!AC36</f>
        <v>26</v>
      </c>
      <c r="AG16" s="1"/>
      <c r="AH16" s="1"/>
      <c r="AI16" s="13"/>
    </row>
    <row r="17" spans="2:35" ht="12.75">
      <c r="B17" s="24">
        <f>B4</f>
        <v>8</v>
      </c>
      <c r="C17" s="179">
        <f>Zapisy!F11</f>
        <v>0</v>
      </c>
      <c r="D17" s="179">
        <f>Zapisy!G11</f>
        <v>0</v>
      </c>
      <c r="E17" s="24">
        <f>E4</f>
        <v>1</v>
      </c>
      <c r="G17" s="24">
        <f>G4</f>
        <v>8</v>
      </c>
      <c r="H17" s="38">
        <f>Zapisy!N11</f>
        <v>0</v>
      </c>
      <c r="I17" s="38">
        <f>Zapisy!O11</f>
        <v>0</v>
      </c>
      <c r="J17" s="24">
        <f>J4</f>
        <v>2</v>
      </c>
      <c r="L17" s="24">
        <f>L4</f>
        <v>8</v>
      </c>
      <c r="M17" s="38">
        <f>Zapisy!V11</f>
        <v>0</v>
      </c>
      <c r="N17" s="38">
        <f>Zapisy!W11</f>
        <v>0</v>
      </c>
      <c r="O17" s="24">
        <f>O4</f>
        <v>3</v>
      </c>
      <c r="Q17" s="24">
        <f>Q4</f>
        <v>3</v>
      </c>
      <c r="R17" s="38">
        <f>Zapisy!F37</f>
        <v>0</v>
      </c>
      <c r="S17" s="38">
        <f>Zapisy!G37</f>
        <v>0</v>
      </c>
      <c r="T17" s="24">
        <f>T4</f>
        <v>6</v>
      </c>
      <c r="V17" s="24">
        <f>V4</f>
        <v>4</v>
      </c>
      <c r="W17" s="38">
        <f>Zapisy!N37</f>
        <v>0</v>
      </c>
      <c r="X17" s="38">
        <f>Zapisy!O37</f>
        <v>0</v>
      </c>
      <c r="Y17" s="24">
        <f>Y4</f>
        <v>7</v>
      </c>
      <c r="AA17" s="24">
        <f>AA4</f>
        <v>2</v>
      </c>
      <c r="AB17" s="38">
        <f>Zapisy!V37</f>
        <v>0</v>
      </c>
      <c r="AC17" s="38">
        <f>Zapisy!W37</f>
        <v>0</v>
      </c>
      <c r="AD17" s="24">
        <f>AD4</f>
        <v>7</v>
      </c>
      <c r="AF17" s="24">
        <f>AF4</f>
        <v>5</v>
      </c>
      <c r="AG17" s="38">
        <f>Zapisy!AD37</f>
        <v>0</v>
      </c>
      <c r="AH17" s="38">
        <f>Zapisy!AE37</f>
        <v>0</v>
      </c>
      <c r="AI17" s="24">
        <f>AI4</f>
        <v>4</v>
      </c>
    </row>
    <row r="18" spans="2:35" ht="12.75">
      <c r="B18" s="24">
        <f>B5</f>
        <v>6</v>
      </c>
      <c r="C18" s="38">
        <f>Zapisy!F12</f>
        <v>0</v>
      </c>
      <c r="D18" s="38">
        <f>Zapisy!G12</f>
        <v>0</v>
      </c>
      <c r="E18" s="24">
        <f>E5</f>
        <v>5</v>
      </c>
      <c r="G18" s="24">
        <f>G5</f>
        <v>7</v>
      </c>
      <c r="H18" s="38">
        <f>Zapisy!N12</f>
        <v>0</v>
      </c>
      <c r="I18" s="38">
        <f>Zapisy!O12</f>
        <v>0</v>
      </c>
      <c r="J18" s="24">
        <f>J5</f>
        <v>6</v>
      </c>
      <c r="L18" s="24">
        <f>L5</f>
        <v>1</v>
      </c>
      <c r="M18" s="179">
        <f>Zapisy!V12</f>
        <v>0</v>
      </c>
      <c r="N18" s="179">
        <f>Zapisy!W12</f>
        <v>0</v>
      </c>
      <c r="O18" s="24">
        <f>O5</f>
        <v>7</v>
      </c>
      <c r="Q18" s="24">
        <f>Q5</f>
        <v>8</v>
      </c>
      <c r="R18" s="38">
        <f>Zapisy!F38</f>
        <v>0</v>
      </c>
      <c r="S18" s="38">
        <f>Zapisy!G38</f>
        <v>0</v>
      </c>
      <c r="T18" s="24">
        <f>T5</f>
        <v>4</v>
      </c>
      <c r="V18" s="24">
        <f>V5</f>
        <v>8</v>
      </c>
      <c r="W18" s="38">
        <f>Zapisy!N38</f>
        <v>0</v>
      </c>
      <c r="X18" s="38">
        <f>Zapisy!O38</f>
        <v>0</v>
      </c>
      <c r="Y18" s="24">
        <f>Y5</f>
        <v>5</v>
      </c>
      <c r="AA18" s="24">
        <f>AA5</f>
        <v>5</v>
      </c>
      <c r="AB18" s="179">
        <f>Zapisy!V38</f>
        <v>0</v>
      </c>
      <c r="AC18" s="179">
        <f>Zapisy!W38</f>
        <v>0</v>
      </c>
      <c r="AD18" s="24">
        <f>AD5</f>
        <v>1</v>
      </c>
      <c r="AF18" s="24">
        <f>AF5</f>
        <v>3</v>
      </c>
      <c r="AG18" s="179">
        <f>Zapisy!AD38</f>
        <v>0</v>
      </c>
      <c r="AH18" s="179">
        <f>Zapisy!AE38</f>
        <v>0</v>
      </c>
      <c r="AI18" s="24">
        <f>AI5</f>
        <v>1</v>
      </c>
    </row>
    <row r="19" spans="2:35" ht="12.75">
      <c r="B19" s="24">
        <f>B6</f>
        <v>4</v>
      </c>
      <c r="C19" s="38">
        <f>Zapisy!F13</f>
        <v>0</v>
      </c>
      <c r="D19" s="38">
        <f>Zapisy!G13</f>
        <v>0</v>
      </c>
      <c r="E19" s="24">
        <f>E6</f>
        <v>2</v>
      </c>
      <c r="G19" s="24">
        <f>G6</f>
        <v>5</v>
      </c>
      <c r="H19" s="38">
        <f>Zapisy!N13</f>
        <v>0</v>
      </c>
      <c r="I19" s="38">
        <f>Zapisy!O13</f>
        <v>0</v>
      </c>
      <c r="J19" s="24">
        <f>J6</f>
        <v>3</v>
      </c>
      <c r="L19" s="24">
        <f>L6</f>
        <v>6</v>
      </c>
      <c r="M19" s="38">
        <f>Zapisy!V13</f>
        <v>0</v>
      </c>
      <c r="N19" s="38">
        <f>Zapisy!W13</f>
        <v>0</v>
      </c>
      <c r="O19" s="24">
        <f>O6</f>
        <v>4</v>
      </c>
      <c r="Q19" s="24">
        <f>Q6</f>
        <v>2</v>
      </c>
      <c r="R19" s="179">
        <f>Zapisy!F39</f>
        <v>0</v>
      </c>
      <c r="S19" s="179">
        <f>Zapisy!G39</f>
        <v>0</v>
      </c>
      <c r="T19" s="24">
        <f>T6</f>
        <v>1</v>
      </c>
      <c r="V19" s="24">
        <f>V6</f>
        <v>3</v>
      </c>
      <c r="W19" s="38">
        <f>Zapisy!N39</f>
        <v>0</v>
      </c>
      <c r="X19" s="38">
        <f>Zapisy!O39</f>
        <v>0</v>
      </c>
      <c r="Y19" s="24">
        <f>Y6</f>
        <v>2</v>
      </c>
      <c r="AA19" s="24">
        <f>AA6</f>
        <v>8</v>
      </c>
      <c r="AB19" s="38">
        <f>Zapisy!V39</f>
        <v>0</v>
      </c>
      <c r="AC19" s="38">
        <f>Zapisy!W39</f>
        <v>0</v>
      </c>
      <c r="AD19" s="24">
        <f>AD6</f>
        <v>6</v>
      </c>
      <c r="AF19" s="24">
        <f>AF6</f>
        <v>6</v>
      </c>
      <c r="AG19" s="38">
        <f>Zapisy!AD39</f>
        <v>0</v>
      </c>
      <c r="AH19" s="38">
        <f>Zapisy!AE39</f>
        <v>0</v>
      </c>
      <c r="AI19" s="24">
        <f>AI6</f>
        <v>2</v>
      </c>
    </row>
    <row r="20" spans="2:35" ht="12.75" customHeight="1">
      <c r="B20" s="24">
        <f>B7</f>
        <v>7</v>
      </c>
      <c r="C20" s="38">
        <f>Zapisy!F14</f>
        <v>0</v>
      </c>
      <c r="D20" s="38">
        <f>Zapisy!G14</f>
        <v>0</v>
      </c>
      <c r="E20" s="24">
        <f>E7</f>
        <v>3</v>
      </c>
      <c r="G20" s="24">
        <f>G7</f>
        <v>1</v>
      </c>
      <c r="H20" s="179">
        <f>Zapisy!N14</f>
        <v>0</v>
      </c>
      <c r="I20" s="179">
        <f>Zapisy!O14</f>
        <v>0</v>
      </c>
      <c r="J20" s="24">
        <f>J7</f>
        <v>4</v>
      </c>
      <c r="L20" s="24">
        <f>L7</f>
        <v>2</v>
      </c>
      <c r="M20" s="38">
        <f>Zapisy!V14</f>
        <v>0</v>
      </c>
      <c r="N20" s="38">
        <f>Zapisy!W14</f>
        <v>0</v>
      </c>
      <c r="O20" s="24">
        <f>O7</f>
        <v>5</v>
      </c>
      <c r="Q20" s="24">
        <f>Q7</f>
        <v>7</v>
      </c>
      <c r="R20" s="38">
        <f>Zapisy!F40</f>
        <v>0</v>
      </c>
      <c r="S20" s="38">
        <f>Zapisy!G40</f>
        <v>0</v>
      </c>
      <c r="T20" s="24">
        <f>T7</f>
        <v>5</v>
      </c>
      <c r="V20" s="24">
        <f>V7</f>
        <v>1</v>
      </c>
      <c r="W20" s="179">
        <f>Zapisy!N40</f>
        <v>0</v>
      </c>
      <c r="X20" s="179">
        <f>Zapisy!O40</f>
        <v>0</v>
      </c>
      <c r="Y20" s="24">
        <f>Y7</f>
        <v>6</v>
      </c>
      <c r="AA20" s="24">
        <f>AA7</f>
        <v>4</v>
      </c>
      <c r="AB20" s="38">
        <f>Zapisy!V40</f>
        <v>0</v>
      </c>
      <c r="AC20" s="38">
        <f>Zapisy!W40</f>
        <v>0</v>
      </c>
      <c r="AD20" s="24">
        <f>AD7</f>
        <v>3</v>
      </c>
      <c r="AF20" s="24">
        <f>AF7</f>
        <v>8</v>
      </c>
      <c r="AG20" s="38">
        <f>Zapisy!AD40</f>
        <v>0</v>
      </c>
      <c r="AH20" s="38">
        <f>Zapisy!AE40</f>
        <v>0</v>
      </c>
      <c r="AI20" s="24">
        <f>AI7</f>
        <v>7</v>
      </c>
    </row>
    <row r="21" spans="8:33" ht="12.75" customHeight="1" hidden="1">
      <c r="H21">
        <f>H17-I17</f>
        <v>0</v>
      </c>
      <c r="M21">
        <f>M17-N17</f>
        <v>0</v>
      </c>
      <c r="R21">
        <f>R17-S17</f>
        <v>0</v>
      </c>
      <c r="W21">
        <f>W17-X17</f>
        <v>0</v>
      </c>
      <c r="AB21">
        <f>AB17-AC17</f>
        <v>0</v>
      </c>
      <c r="AG21">
        <f>AG17-AH17</f>
        <v>0</v>
      </c>
    </row>
    <row r="22" spans="3:23" ht="12.75" customHeight="1" hidden="1">
      <c r="C22">
        <f>C18-D18</f>
        <v>0</v>
      </c>
      <c r="H22">
        <f>H18-I18</f>
        <v>0</v>
      </c>
      <c r="R22">
        <f>R18-S18</f>
        <v>0</v>
      </c>
      <c r="W22">
        <f>W18-X18</f>
        <v>0</v>
      </c>
    </row>
    <row r="23" spans="3:33" ht="12.75" customHeight="1" hidden="1">
      <c r="C23">
        <f>C19-D19</f>
        <v>0</v>
      </c>
      <c r="H23">
        <f>H19-I19</f>
        <v>0</v>
      </c>
      <c r="M23">
        <f>M19-N19</f>
        <v>0</v>
      </c>
      <c r="W23">
        <f>W19-X19</f>
        <v>0</v>
      </c>
      <c r="AB23">
        <f>AB19-AC19</f>
        <v>0</v>
      </c>
      <c r="AG23">
        <f>AG19-AH19</f>
        <v>0</v>
      </c>
    </row>
    <row r="24" spans="3:33" ht="12.75" customHeight="1" hidden="1">
      <c r="C24">
        <f>C20-D20</f>
        <v>0</v>
      </c>
      <c r="M24">
        <f>M20-N20</f>
        <v>0</v>
      </c>
      <c r="R24">
        <f>R20-S20</f>
        <v>0</v>
      </c>
      <c r="AB24">
        <f>AB20-AC20</f>
        <v>0</v>
      </c>
      <c r="AG24">
        <f>AG20-AH20</f>
        <v>0</v>
      </c>
    </row>
    <row r="25" spans="2:35" ht="12.75">
      <c r="B25" s="24">
        <f>B17</f>
        <v>8</v>
      </c>
      <c r="C25" s="174"/>
      <c r="D25" s="174"/>
      <c r="E25" s="24">
        <f>E17</f>
        <v>1</v>
      </c>
      <c r="G25" s="24">
        <f>G17</f>
        <v>8</v>
      </c>
      <c r="H25" s="25">
        <f>IF(H21&gt;H22,2,0)+IF(H21&gt;H23,2,0)+IF(H21=H22,1,0)+IF(H21=H23,1,0)</f>
        <v>2</v>
      </c>
      <c r="I25" s="25">
        <f>4-H25</f>
        <v>2</v>
      </c>
      <c r="J25" s="24">
        <f>J17</f>
        <v>2</v>
      </c>
      <c r="L25" s="24">
        <f>L17</f>
        <v>8</v>
      </c>
      <c r="M25" s="25">
        <f>IF(M21&gt;M23,2,0)+IF(M21&gt;M24,2,0)+IF(M21=M23,1,0)+IF(M21=M24,1,0)</f>
        <v>2</v>
      </c>
      <c r="N25" s="25">
        <f>4-M25</f>
        <v>2</v>
      </c>
      <c r="O25" s="24">
        <f>O17</f>
        <v>3</v>
      </c>
      <c r="Q25" s="24">
        <f>Q17</f>
        <v>3</v>
      </c>
      <c r="R25" s="25">
        <f>IF(R21&gt;R22,2,0)+IF(R21&gt;R24,2,0)+IF(R21=R22,1,0)+IF(R21=R24,1,0)</f>
        <v>2</v>
      </c>
      <c r="S25" s="25">
        <f>4-R25</f>
        <v>2</v>
      </c>
      <c r="T25" s="24">
        <f>T17</f>
        <v>6</v>
      </c>
      <c r="V25" s="24">
        <f>V17</f>
        <v>4</v>
      </c>
      <c r="W25" s="25">
        <f>IF(W21&gt;W22,2,0)+IF(W21&gt;W23,2,0)+IF(W21=W22,1,0)+IF(W21=W23,1,0)</f>
        <v>2</v>
      </c>
      <c r="X25" s="25">
        <f>4-W25</f>
        <v>2</v>
      </c>
      <c r="Y25" s="24">
        <f>Y17</f>
        <v>7</v>
      </c>
      <c r="AA25" s="24">
        <f>AA17</f>
        <v>2</v>
      </c>
      <c r="AB25" s="25">
        <f>IF(AB21&gt;AB23,2,0)+IF(AB21&gt;AB24,2,0)+IF(AB21=AB23,1,0)+IF(AB21=AB24,1,0)</f>
        <v>2</v>
      </c>
      <c r="AC25" s="25">
        <f>4-AB25</f>
        <v>2</v>
      </c>
      <c r="AD25" s="24">
        <f>AD17</f>
        <v>7</v>
      </c>
      <c r="AF25" s="24">
        <f>AF17</f>
        <v>5</v>
      </c>
      <c r="AG25" s="25">
        <f>IF(AG21&gt;AG23,2,0)+IF(AG21&gt;AG24,2,0)+IF(AG21=AG23,1,0)+IF(AG21=AG24,1,0)</f>
        <v>2</v>
      </c>
      <c r="AH25" s="25">
        <f>4-AG25</f>
        <v>2</v>
      </c>
      <c r="AI25" s="24">
        <f>AI17</f>
        <v>4</v>
      </c>
    </row>
    <row r="26" spans="2:35" ht="12.75">
      <c r="B26" s="24">
        <f>B18</f>
        <v>6</v>
      </c>
      <c r="C26" s="25">
        <f>IF(C22&gt;C24,2,0)+IF(C22&gt;C23,2,0)+IF(C22=C24,1,0)+IF(C22=C23,1,0)</f>
        <v>2</v>
      </c>
      <c r="D26" s="25">
        <f>4-C26</f>
        <v>2</v>
      </c>
      <c r="E26" s="24">
        <f>E18</f>
        <v>5</v>
      </c>
      <c r="G26" s="24">
        <f>G18</f>
        <v>7</v>
      </c>
      <c r="H26" s="25">
        <f>IF(H22&gt;H21,2,0)+IF(H22&gt;H23,2,0)+IF(H22=H21,1,0)+IF(H22=H23,1,0)</f>
        <v>2</v>
      </c>
      <c r="I26" s="25">
        <f>4-H26</f>
        <v>2</v>
      </c>
      <c r="J26" s="24">
        <f>J18</f>
        <v>6</v>
      </c>
      <c r="L26" s="24">
        <f>L18</f>
        <v>1</v>
      </c>
      <c r="M26" s="174"/>
      <c r="N26" s="174"/>
      <c r="O26" s="24">
        <f>O18</f>
        <v>7</v>
      </c>
      <c r="Q26" s="24">
        <f>Q18</f>
        <v>8</v>
      </c>
      <c r="R26" s="25">
        <f>IF(R22&gt;R24,2,0)+IF(R22&gt;R21,2,0)+IF(R22=R24,1,0)+IF(R22=R21,1,0)</f>
        <v>2</v>
      </c>
      <c r="S26" s="25">
        <f>4-R26</f>
        <v>2</v>
      </c>
      <c r="T26" s="24">
        <f>T18</f>
        <v>4</v>
      </c>
      <c r="V26" s="24">
        <f>V18</f>
        <v>8</v>
      </c>
      <c r="W26" s="25">
        <f>IF(W22&gt;W21,2,0)+IF(W22&gt;W23,2,0)+IF(W22=W21,1,0)+IF(W22=W23,1,0)</f>
        <v>2</v>
      </c>
      <c r="X26" s="25">
        <f>4-W26</f>
        <v>2</v>
      </c>
      <c r="Y26" s="24">
        <f>Y18</f>
        <v>5</v>
      </c>
      <c r="AA26" s="24">
        <f>AA18</f>
        <v>5</v>
      </c>
      <c r="AB26" s="174"/>
      <c r="AC26" s="174"/>
      <c r="AD26" s="24">
        <f>AD18</f>
        <v>1</v>
      </c>
      <c r="AF26" s="24">
        <f>AF18</f>
        <v>3</v>
      </c>
      <c r="AG26" s="174"/>
      <c r="AH26" s="174"/>
      <c r="AI26" s="24">
        <f>AI18</f>
        <v>1</v>
      </c>
    </row>
    <row r="27" spans="2:35" ht="12.75">
      <c r="B27" s="24">
        <f>B19</f>
        <v>4</v>
      </c>
      <c r="C27" s="25">
        <f>IF(C23&gt;C24,2,0)+IF(C23&gt;C22,2,0)+IF(C23=C24,1,0)+IF(C23=C22,1,0)</f>
        <v>2</v>
      </c>
      <c r="D27" s="25">
        <f>4-C27</f>
        <v>2</v>
      </c>
      <c r="E27" s="24">
        <f>E19</f>
        <v>2</v>
      </c>
      <c r="G27" s="24">
        <f>G19</f>
        <v>5</v>
      </c>
      <c r="H27" s="25">
        <f>IF(H23&gt;H21,2,0)+IF(H23&gt;H22,2,0)+IF(H23=H21,1,0)+IF(H23=H22,1,0)</f>
        <v>2</v>
      </c>
      <c r="I27" s="25">
        <f>4-H27</f>
        <v>2</v>
      </c>
      <c r="J27" s="24">
        <f>J19</f>
        <v>3</v>
      </c>
      <c r="L27" s="24">
        <f>L19</f>
        <v>6</v>
      </c>
      <c r="M27" s="25">
        <f>IF(M23&gt;M24,2,0)+IF(M23&gt;M21,2,0)+IF(M23=M24,1,0)+IF(M23=M21,1,0)</f>
        <v>2</v>
      </c>
      <c r="N27" s="25">
        <f>4-M27</f>
        <v>2</v>
      </c>
      <c r="O27" s="24">
        <f>O19</f>
        <v>4</v>
      </c>
      <c r="Q27" s="24">
        <f>Q19</f>
        <v>2</v>
      </c>
      <c r="R27" s="174"/>
      <c r="S27" s="174"/>
      <c r="T27" s="24">
        <f>T19</f>
        <v>1</v>
      </c>
      <c r="V27" s="24">
        <f>V19</f>
        <v>3</v>
      </c>
      <c r="W27" s="25">
        <f>IF(W23&gt;W21,2,0)+IF(W23&gt;W22,2,0)+IF(W23=W21,1,0)+IF(W23=W22,1,0)</f>
        <v>2</v>
      </c>
      <c r="X27" s="25">
        <f>4-W27</f>
        <v>2</v>
      </c>
      <c r="Y27" s="24">
        <f>Y19</f>
        <v>2</v>
      </c>
      <c r="AA27" s="24">
        <f>AA19</f>
        <v>8</v>
      </c>
      <c r="AB27" s="25">
        <f>IF(AB23&gt;AB24,2,0)+IF(AB23&gt;AB21,2,0)+IF(AB23=AB24,1,0)+IF(AB23=AB21,1,0)</f>
        <v>2</v>
      </c>
      <c r="AC27" s="25">
        <f>4-AB27</f>
        <v>2</v>
      </c>
      <c r="AD27" s="24">
        <f>AD19</f>
        <v>6</v>
      </c>
      <c r="AF27" s="24">
        <f>AF19</f>
        <v>6</v>
      </c>
      <c r="AG27" s="25">
        <f>IF(AG23&gt;AG24,2,0)+IF(AG23&gt;AG21,2,0)+IF(AG23=AG24,1,0)+IF(AG23=AG21,1,0)</f>
        <v>2</v>
      </c>
      <c r="AH27" s="25">
        <f>4-AG27</f>
        <v>2</v>
      </c>
      <c r="AI27" s="24">
        <f>AI19</f>
        <v>2</v>
      </c>
    </row>
    <row r="28" spans="2:35" ht="12.75">
      <c r="B28" s="24">
        <f>B20</f>
        <v>7</v>
      </c>
      <c r="C28" s="25">
        <f>IF(C24&gt;C22,2,0)+IF(C24&gt;C23,2,0)+IF(C24=C22,1,0)+IF(C24=C23,1,0)</f>
        <v>2</v>
      </c>
      <c r="D28" s="25">
        <f>4-C28</f>
        <v>2</v>
      </c>
      <c r="E28" s="24">
        <f>E20</f>
        <v>3</v>
      </c>
      <c r="G28" s="24">
        <f>G20</f>
        <v>1</v>
      </c>
      <c r="H28" s="174"/>
      <c r="I28" s="174"/>
      <c r="J28" s="24">
        <f>J20</f>
        <v>4</v>
      </c>
      <c r="L28" s="24">
        <f>L20</f>
        <v>2</v>
      </c>
      <c r="M28" s="25">
        <f>IF(M24&gt;M21,2,0)+IF(M24&gt;M23,2,0)+IF(M24=M21,1,0)+IF(M24=M23,1,0)</f>
        <v>2</v>
      </c>
      <c r="N28" s="25">
        <f>4-M28</f>
        <v>2</v>
      </c>
      <c r="O28" s="24">
        <f>O20</f>
        <v>5</v>
      </c>
      <c r="Q28" s="24">
        <f>Q20</f>
        <v>7</v>
      </c>
      <c r="R28" s="25">
        <f>IF(R24&gt;R21,2,0)+IF(R24&gt;R22,2,0)+IF(R24=R21,1,0)+IF(R24=R22,1,0)</f>
        <v>2</v>
      </c>
      <c r="S28" s="25">
        <f>4-R28</f>
        <v>2</v>
      </c>
      <c r="T28" s="24">
        <f>T20</f>
        <v>5</v>
      </c>
      <c r="V28" s="24">
        <f>V20</f>
        <v>1</v>
      </c>
      <c r="W28" s="174"/>
      <c r="X28" s="174"/>
      <c r="Y28" s="24">
        <f>Y20</f>
        <v>6</v>
      </c>
      <c r="AA28" s="24">
        <f>AA20</f>
        <v>4</v>
      </c>
      <c r="AB28" s="25">
        <f>IF(AB24&gt;AB21,2,0)+IF(AB24&gt;AB23,2,0)+IF(AB24=AB21,1,0)+IF(AB24=AB23,1,0)</f>
        <v>2</v>
      </c>
      <c r="AC28" s="25">
        <f>4-AB28</f>
        <v>2</v>
      </c>
      <c r="AD28" s="24">
        <f>AD20</f>
        <v>3</v>
      </c>
      <c r="AF28" s="24">
        <f>AF20</f>
        <v>8</v>
      </c>
      <c r="AG28" s="25">
        <f>IF(AG24&gt;AG21,2,0)+IF(AG24&gt;AG23,2,0)+IF(AG24=AG21,1,0)+IF(AG24=AG23,1,0)</f>
        <v>2</v>
      </c>
      <c r="AH28" s="25">
        <f>4-AG28</f>
        <v>2</v>
      </c>
      <c r="AI28" s="24">
        <f>AI20</f>
        <v>7</v>
      </c>
    </row>
    <row r="29" spans="2:35" ht="12.75">
      <c r="B29" s="10">
        <v>3</v>
      </c>
      <c r="C29" s="9"/>
      <c r="D29" s="9"/>
      <c r="E29" s="13"/>
      <c r="G29" s="10">
        <f>Zapisy!M16</f>
        <v>7</v>
      </c>
      <c r="H29" s="9"/>
      <c r="I29" s="9"/>
      <c r="J29" s="13"/>
      <c r="L29" s="10">
        <f>Zapisy!U16</f>
        <v>11</v>
      </c>
      <c r="M29" s="9"/>
      <c r="N29" s="9"/>
      <c r="O29" s="13"/>
      <c r="Q29" s="10">
        <f>Zapisy!E42</f>
        <v>15</v>
      </c>
      <c r="R29" s="9"/>
      <c r="S29" s="9"/>
      <c r="T29" s="13"/>
      <c r="V29" s="10">
        <f>Zapisy!M42</f>
        <v>19</v>
      </c>
      <c r="W29" s="9"/>
      <c r="X29" s="9"/>
      <c r="Y29" s="13"/>
      <c r="AA29" s="10">
        <f>Zapisy!U42</f>
        <v>23</v>
      </c>
      <c r="AB29" s="9"/>
      <c r="AC29" s="9"/>
      <c r="AD29" s="13"/>
      <c r="AF29" s="10">
        <f>Zapisy!AC42</f>
        <v>27</v>
      </c>
      <c r="AG29" s="9"/>
      <c r="AH29" s="9"/>
      <c r="AI29" s="13"/>
    </row>
    <row r="30" spans="2:35" ht="12.75">
      <c r="B30" s="24">
        <f>B4</f>
        <v>8</v>
      </c>
      <c r="C30" s="179">
        <f>Zapisy!F17</f>
        <v>0</v>
      </c>
      <c r="D30" s="179">
        <f>Zapisy!G17</f>
        <v>0</v>
      </c>
      <c r="E30" s="24">
        <f>E4</f>
        <v>1</v>
      </c>
      <c r="G30" s="24">
        <f>G4</f>
        <v>8</v>
      </c>
      <c r="H30" s="38">
        <f>Zapisy!N17</f>
        <v>0</v>
      </c>
      <c r="I30" s="38">
        <f>Zapisy!O17</f>
        <v>0</v>
      </c>
      <c r="J30" s="24">
        <f>J4</f>
        <v>2</v>
      </c>
      <c r="L30" s="24">
        <f>L4</f>
        <v>8</v>
      </c>
      <c r="M30" s="38">
        <f>Zapisy!V17</f>
        <v>0</v>
      </c>
      <c r="N30" s="38">
        <f>Zapisy!W17</f>
        <v>0</v>
      </c>
      <c r="O30" s="24">
        <f>O4</f>
        <v>3</v>
      </c>
      <c r="Q30" s="24">
        <f>Q4</f>
        <v>3</v>
      </c>
      <c r="R30" s="38">
        <f>Zapisy!F43</f>
        <v>0</v>
      </c>
      <c r="S30" s="38">
        <f>Zapisy!G43</f>
        <v>0</v>
      </c>
      <c r="T30" s="24">
        <f>T4</f>
        <v>6</v>
      </c>
      <c r="V30" s="24">
        <f>V4</f>
        <v>4</v>
      </c>
      <c r="W30" s="38">
        <f>Zapisy!N43</f>
        <v>0</v>
      </c>
      <c r="X30" s="38">
        <f>Zapisy!O43</f>
        <v>0</v>
      </c>
      <c r="Y30" s="24">
        <f>Y4</f>
        <v>7</v>
      </c>
      <c r="AA30" s="24">
        <f>AA4</f>
        <v>2</v>
      </c>
      <c r="AB30" s="38">
        <f>Zapisy!V43</f>
        <v>0</v>
      </c>
      <c r="AC30" s="38">
        <f>Zapisy!W43</f>
        <v>0</v>
      </c>
      <c r="AD30" s="24">
        <f>AD4</f>
        <v>7</v>
      </c>
      <c r="AF30" s="24">
        <f>AF4</f>
        <v>5</v>
      </c>
      <c r="AG30" s="38">
        <f>Zapisy!AD43</f>
        <v>0</v>
      </c>
      <c r="AH30" s="38">
        <f>Zapisy!AE43</f>
        <v>0</v>
      </c>
      <c r="AI30" s="24">
        <f>AI4</f>
        <v>4</v>
      </c>
    </row>
    <row r="31" spans="2:35" ht="12.75">
      <c r="B31" s="24">
        <f>B5</f>
        <v>6</v>
      </c>
      <c r="C31" s="38">
        <f>Zapisy!F18</f>
        <v>0</v>
      </c>
      <c r="D31" s="38">
        <f>Zapisy!G18</f>
        <v>0</v>
      </c>
      <c r="E31" s="24">
        <f>E5</f>
        <v>5</v>
      </c>
      <c r="G31" s="24">
        <f>G5</f>
        <v>7</v>
      </c>
      <c r="H31" s="38">
        <f>Zapisy!N18</f>
        <v>0</v>
      </c>
      <c r="I31" s="38">
        <f>Zapisy!O18</f>
        <v>0</v>
      </c>
      <c r="J31" s="24">
        <f>J5</f>
        <v>6</v>
      </c>
      <c r="L31" s="24">
        <f>L5</f>
        <v>1</v>
      </c>
      <c r="M31" s="179">
        <f>Zapisy!V18</f>
        <v>0</v>
      </c>
      <c r="N31" s="179">
        <f>Zapisy!W18</f>
        <v>0</v>
      </c>
      <c r="O31" s="24">
        <f>O5</f>
        <v>7</v>
      </c>
      <c r="Q31" s="24">
        <f>Q5</f>
        <v>8</v>
      </c>
      <c r="R31" s="38">
        <f>Zapisy!F44</f>
        <v>0</v>
      </c>
      <c r="S31" s="38">
        <f>Zapisy!G44</f>
        <v>0</v>
      </c>
      <c r="T31" s="24">
        <f>T5</f>
        <v>4</v>
      </c>
      <c r="V31" s="24">
        <f>V5</f>
        <v>8</v>
      </c>
      <c r="W31" s="38">
        <f>Zapisy!N44</f>
        <v>0</v>
      </c>
      <c r="X31" s="38">
        <f>Zapisy!O44</f>
        <v>0</v>
      </c>
      <c r="Y31" s="24">
        <f>Y5</f>
        <v>5</v>
      </c>
      <c r="AA31" s="24">
        <f>AA5</f>
        <v>5</v>
      </c>
      <c r="AB31" s="179">
        <f>Zapisy!V44</f>
        <v>0</v>
      </c>
      <c r="AC31" s="179">
        <f>Zapisy!W44</f>
        <v>0</v>
      </c>
      <c r="AD31" s="24">
        <f>AD5</f>
        <v>1</v>
      </c>
      <c r="AF31" s="24">
        <f>AF5</f>
        <v>3</v>
      </c>
      <c r="AG31" s="179">
        <f>Zapisy!AD44</f>
        <v>0</v>
      </c>
      <c r="AH31" s="179">
        <f>Zapisy!AE44</f>
        <v>0</v>
      </c>
      <c r="AI31" s="24">
        <f>AI5</f>
        <v>1</v>
      </c>
    </row>
    <row r="32" spans="2:35" ht="12.75">
      <c r="B32" s="24">
        <f>B6</f>
        <v>4</v>
      </c>
      <c r="C32" s="38">
        <f>Zapisy!F19</f>
        <v>0</v>
      </c>
      <c r="D32" s="38">
        <f>Zapisy!G19</f>
        <v>0</v>
      </c>
      <c r="E32" s="24">
        <f>E6</f>
        <v>2</v>
      </c>
      <c r="G32" s="24">
        <f>G6</f>
        <v>5</v>
      </c>
      <c r="H32" s="38">
        <f>Zapisy!N19</f>
        <v>0</v>
      </c>
      <c r="I32" s="38">
        <f>Zapisy!O19</f>
        <v>0</v>
      </c>
      <c r="J32" s="24">
        <f>J6</f>
        <v>3</v>
      </c>
      <c r="L32" s="24">
        <f>L6</f>
        <v>6</v>
      </c>
      <c r="M32" s="38">
        <f>Zapisy!V19</f>
        <v>0</v>
      </c>
      <c r="N32" s="38">
        <f>Zapisy!W19</f>
        <v>0</v>
      </c>
      <c r="O32" s="24">
        <f>O6</f>
        <v>4</v>
      </c>
      <c r="Q32" s="24">
        <f>Q6</f>
        <v>2</v>
      </c>
      <c r="R32" s="179">
        <f>Zapisy!F45</f>
        <v>0</v>
      </c>
      <c r="S32" s="179">
        <f>Zapisy!G45</f>
        <v>0</v>
      </c>
      <c r="T32" s="24">
        <f>T6</f>
        <v>1</v>
      </c>
      <c r="V32" s="24">
        <f>V6</f>
        <v>3</v>
      </c>
      <c r="W32" s="38">
        <f>Zapisy!N45</f>
        <v>0</v>
      </c>
      <c r="X32" s="38">
        <f>Zapisy!O45</f>
        <v>0</v>
      </c>
      <c r="Y32" s="24">
        <f>Y6</f>
        <v>2</v>
      </c>
      <c r="AA32" s="24">
        <f>AA6</f>
        <v>8</v>
      </c>
      <c r="AB32" s="38">
        <f>Zapisy!V45</f>
        <v>0</v>
      </c>
      <c r="AC32" s="38">
        <f>Zapisy!W45</f>
        <v>0</v>
      </c>
      <c r="AD32" s="24">
        <f>AD6</f>
        <v>6</v>
      </c>
      <c r="AF32" s="24">
        <f>AF6</f>
        <v>6</v>
      </c>
      <c r="AG32" s="38">
        <f>Zapisy!AD45</f>
        <v>0</v>
      </c>
      <c r="AH32" s="38">
        <f>Zapisy!AE45</f>
        <v>0</v>
      </c>
      <c r="AI32" s="24">
        <f>AI6</f>
        <v>2</v>
      </c>
    </row>
    <row r="33" spans="2:35" ht="12.75" customHeight="1">
      <c r="B33" s="24">
        <f>B7</f>
        <v>7</v>
      </c>
      <c r="C33" s="38">
        <f>Zapisy!F20</f>
        <v>0</v>
      </c>
      <c r="D33" s="38">
        <f>Zapisy!G20</f>
        <v>0</v>
      </c>
      <c r="E33" s="24">
        <f>E7</f>
        <v>3</v>
      </c>
      <c r="G33" s="24">
        <f>G7</f>
        <v>1</v>
      </c>
      <c r="H33" s="179">
        <f>Zapisy!N20</f>
        <v>0</v>
      </c>
      <c r="I33" s="179">
        <f>Zapisy!O20</f>
        <v>0</v>
      </c>
      <c r="J33" s="24">
        <f>J7</f>
        <v>4</v>
      </c>
      <c r="L33" s="24">
        <f>L7</f>
        <v>2</v>
      </c>
      <c r="M33" s="38">
        <f>Zapisy!V20</f>
        <v>0</v>
      </c>
      <c r="N33" s="38">
        <f>Zapisy!W20</f>
        <v>0</v>
      </c>
      <c r="O33" s="24">
        <f>O7</f>
        <v>5</v>
      </c>
      <c r="Q33" s="24">
        <f>Q7</f>
        <v>7</v>
      </c>
      <c r="R33" s="38">
        <f>Zapisy!F46</f>
        <v>0</v>
      </c>
      <c r="S33" s="38">
        <f>Zapisy!G46</f>
        <v>0</v>
      </c>
      <c r="T33" s="24">
        <f>T7</f>
        <v>5</v>
      </c>
      <c r="V33" s="24">
        <f>V7</f>
        <v>1</v>
      </c>
      <c r="W33" s="179">
        <f>Zapisy!N46</f>
        <v>0</v>
      </c>
      <c r="X33" s="179">
        <f>Zapisy!O46</f>
        <v>0</v>
      </c>
      <c r="Y33" s="24">
        <f>Y7</f>
        <v>6</v>
      </c>
      <c r="AA33" s="24">
        <f>AA7</f>
        <v>4</v>
      </c>
      <c r="AB33" s="38">
        <f>Zapisy!V46</f>
        <v>0</v>
      </c>
      <c r="AC33" s="38">
        <f>Zapisy!W46</f>
        <v>0</v>
      </c>
      <c r="AD33" s="24">
        <f>AD7</f>
        <v>3</v>
      </c>
      <c r="AF33" s="24">
        <f>AF7</f>
        <v>8</v>
      </c>
      <c r="AG33" s="38">
        <f>Zapisy!AD46</f>
        <v>0</v>
      </c>
      <c r="AH33" s="38">
        <f>Zapisy!AE46</f>
        <v>0</v>
      </c>
      <c r="AI33" s="24">
        <f>AI7</f>
        <v>7</v>
      </c>
    </row>
    <row r="34" spans="3:33" ht="12.75" customHeight="1" hidden="1">
      <c r="C34">
        <f>C30-D30</f>
        <v>0</v>
      </c>
      <c r="H34">
        <f>H30-I30</f>
        <v>0</v>
      </c>
      <c r="M34">
        <f>M30-N30</f>
        <v>0</v>
      </c>
      <c r="R34">
        <f>R30-S30</f>
        <v>0</v>
      </c>
      <c r="W34">
        <f>W30-X30</f>
        <v>0</v>
      </c>
      <c r="AB34">
        <f>AB30-AC30</f>
        <v>0</v>
      </c>
      <c r="AG34">
        <f>AG30-AH30</f>
        <v>0</v>
      </c>
    </row>
    <row r="35" spans="3:23" ht="12.75" customHeight="1" hidden="1">
      <c r="C35">
        <f>C31-D31</f>
        <v>0</v>
      </c>
      <c r="H35">
        <f>H31-I31</f>
        <v>0</v>
      </c>
      <c r="R35">
        <f>R31-S31</f>
        <v>0</v>
      </c>
      <c r="W35">
        <f>W31-X31</f>
        <v>0</v>
      </c>
    </row>
    <row r="36" spans="3:33" ht="12.75" customHeight="1" hidden="1">
      <c r="C36">
        <f>C32-D32</f>
        <v>0</v>
      </c>
      <c r="H36">
        <f>H32-I32</f>
        <v>0</v>
      </c>
      <c r="M36">
        <f>M32-N32</f>
        <v>0</v>
      </c>
      <c r="W36">
        <f>W32-X32</f>
        <v>0</v>
      </c>
      <c r="AB36">
        <f>AB32-AC32</f>
        <v>0</v>
      </c>
      <c r="AG36">
        <f>AG32-AH32</f>
        <v>0</v>
      </c>
    </row>
    <row r="37" spans="3:33" ht="12.75" customHeight="1" hidden="1">
      <c r="C37">
        <f>C33-D33</f>
        <v>0</v>
      </c>
      <c r="M37">
        <f>M33-N33</f>
        <v>0</v>
      </c>
      <c r="R37">
        <f>R33-S33</f>
        <v>0</v>
      </c>
      <c r="AB37">
        <f>AB33-AC33</f>
        <v>0</v>
      </c>
      <c r="AG37">
        <f>AG33-AH33</f>
        <v>0</v>
      </c>
    </row>
    <row r="38" spans="2:35" ht="12.75">
      <c r="B38" s="24">
        <f>B30</f>
        <v>8</v>
      </c>
      <c r="C38" s="174"/>
      <c r="D38" s="174"/>
      <c r="E38" s="24">
        <f>E30</f>
        <v>1</v>
      </c>
      <c r="G38" s="24">
        <f>G30</f>
        <v>8</v>
      </c>
      <c r="H38" s="25">
        <f>IF(H34&gt;H35,2,0)+IF(H34&gt;H36,2,0)+IF(H34=H35,1,0)+IF(H34=H36,1,0)</f>
        <v>2</v>
      </c>
      <c r="I38" s="25">
        <f>4-H38</f>
        <v>2</v>
      </c>
      <c r="J38" s="24">
        <f>J30</f>
        <v>2</v>
      </c>
      <c r="L38" s="24">
        <f>L30</f>
        <v>8</v>
      </c>
      <c r="M38" s="25">
        <f>IF(M34&gt;M36,2,0)+IF(M34&gt;M37,2,0)+IF(M34=M36,1,0)+IF(M34=M37,1,0)</f>
        <v>2</v>
      </c>
      <c r="N38" s="25">
        <f>4-M38</f>
        <v>2</v>
      </c>
      <c r="O38" s="24">
        <f>O30</f>
        <v>3</v>
      </c>
      <c r="Q38" s="24">
        <f>Q30</f>
        <v>3</v>
      </c>
      <c r="R38" s="25">
        <f>IF(R34&gt;R35,2,0)+IF(R34&gt;R37,2,0)+IF(R34=R35,1,0)+IF(R34=R37,1,0)</f>
        <v>2</v>
      </c>
      <c r="S38" s="25">
        <f>4-R38</f>
        <v>2</v>
      </c>
      <c r="T38" s="24">
        <f>T30</f>
        <v>6</v>
      </c>
      <c r="V38" s="24">
        <f>V30</f>
        <v>4</v>
      </c>
      <c r="W38" s="25">
        <f>IF(W34&gt;W35,2,0)+IF(W34&gt;W36,2,0)+IF(W34=W35,1,0)+IF(W34=W36,1,0)</f>
        <v>2</v>
      </c>
      <c r="X38" s="25">
        <f>4-W38</f>
        <v>2</v>
      </c>
      <c r="Y38" s="24">
        <f>Y30</f>
        <v>7</v>
      </c>
      <c r="AA38" s="24">
        <f>AA30</f>
        <v>2</v>
      </c>
      <c r="AB38" s="25">
        <f>IF(AB34&gt;AB36,2,0)+IF(AB34&gt;AB37,2,0)+IF(AB34=AB36,1,0)+IF(AB34=AB37,1,0)</f>
        <v>2</v>
      </c>
      <c r="AC38" s="25">
        <f>4-AB38</f>
        <v>2</v>
      </c>
      <c r="AD38" s="24">
        <f>AD30</f>
        <v>7</v>
      </c>
      <c r="AF38" s="24">
        <f>AF30</f>
        <v>5</v>
      </c>
      <c r="AG38" s="25">
        <f>IF(AG34&gt;AG36,2,0)+IF(AG34&gt;AG37,2,0)+IF(AG34=AG36,1,0)+IF(AG34=AG37,1,0)</f>
        <v>2</v>
      </c>
      <c r="AH38" s="25">
        <f>4-AG38</f>
        <v>2</v>
      </c>
      <c r="AI38" s="24">
        <f>AI30</f>
        <v>4</v>
      </c>
    </row>
    <row r="39" spans="2:35" ht="12.75">
      <c r="B39" s="24">
        <f>B31</f>
        <v>6</v>
      </c>
      <c r="C39" s="25">
        <f>IF(C35&gt;C37,2,0)+IF(C35&gt;C36,2,0)+IF(C35=C37,1,0)+IF(C35=C36,1,0)</f>
        <v>2</v>
      </c>
      <c r="D39" s="25">
        <f>4-C39</f>
        <v>2</v>
      </c>
      <c r="E39" s="24">
        <f>E31</f>
        <v>5</v>
      </c>
      <c r="G39" s="24">
        <f>G31</f>
        <v>7</v>
      </c>
      <c r="H39" s="25">
        <f>IF(H35&gt;H34,2,0)+IF(H35&gt;H36,2,0)+IF(H35=H34,1,0)+IF(H35=H36,1,0)</f>
        <v>2</v>
      </c>
      <c r="I39" s="25">
        <f>4-H39</f>
        <v>2</v>
      </c>
      <c r="J39" s="24">
        <f>J31</f>
        <v>6</v>
      </c>
      <c r="L39" s="24">
        <f>L31</f>
        <v>1</v>
      </c>
      <c r="M39" s="174"/>
      <c r="N39" s="174"/>
      <c r="O39" s="24">
        <f>O31</f>
        <v>7</v>
      </c>
      <c r="Q39" s="24">
        <f>Q31</f>
        <v>8</v>
      </c>
      <c r="R39" s="25">
        <f>IF(R35&gt;R37,2,0)+IF(R35&gt;R34,2,0)+IF(R35=R37,1,0)+IF(R35=R34,1,0)</f>
        <v>2</v>
      </c>
      <c r="S39" s="25">
        <f>4-R39</f>
        <v>2</v>
      </c>
      <c r="T39" s="24">
        <f>T31</f>
        <v>4</v>
      </c>
      <c r="V39" s="24">
        <f>V31</f>
        <v>8</v>
      </c>
      <c r="W39" s="25">
        <f>IF(W35&gt;W34,2,0)+IF(W35&gt;W36,2,0)+IF(W35=W34,1,0)+IF(W35=W36,1,0)</f>
        <v>2</v>
      </c>
      <c r="X39" s="25">
        <f>4-W39</f>
        <v>2</v>
      </c>
      <c r="Y39" s="24">
        <f>Y31</f>
        <v>5</v>
      </c>
      <c r="AA39" s="24">
        <f>AA31</f>
        <v>5</v>
      </c>
      <c r="AB39" s="174"/>
      <c r="AC39" s="174"/>
      <c r="AD39" s="24">
        <f>AD31</f>
        <v>1</v>
      </c>
      <c r="AF39" s="24">
        <f>AF31</f>
        <v>3</v>
      </c>
      <c r="AG39" s="174"/>
      <c r="AH39" s="174"/>
      <c r="AI39" s="24">
        <f>AI31</f>
        <v>1</v>
      </c>
    </row>
    <row r="40" spans="2:35" ht="12.75">
      <c r="B40" s="24">
        <f>B32</f>
        <v>4</v>
      </c>
      <c r="C40" s="25">
        <f>IF(C36&gt;C37,2,0)+IF(C36&gt;C35,2,0)+IF(C36=C37,1,0)+IF(C36=C35,1,0)</f>
        <v>2</v>
      </c>
      <c r="D40" s="25">
        <f>4-C40</f>
        <v>2</v>
      </c>
      <c r="E40" s="24">
        <f>E32</f>
        <v>2</v>
      </c>
      <c r="G40" s="24">
        <f>G32</f>
        <v>5</v>
      </c>
      <c r="H40" s="25">
        <f>IF(H36&gt;H34,2,0)+IF(H36&gt;H35,2,0)+IF(H36=H34,1,0)+IF(H36=H35,1,0)</f>
        <v>2</v>
      </c>
      <c r="I40" s="25">
        <f>4-H40</f>
        <v>2</v>
      </c>
      <c r="J40" s="24">
        <f>J32</f>
        <v>3</v>
      </c>
      <c r="L40" s="24">
        <f>L32</f>
        <v>6</v>
      </c>
      <c r="M40" s="25">
        <f>IF(M36&gt;M37,2,0)+IF(M36&gt;M34,2,0)+IF(M36=M37,1,0)+IF(M36=M34,1,0)</f>
        <v>2</v>
      </c>
      <c r="N40" s="25">
        <f>4-M40</f>
        <v>2</v>
      </c>
      <c r="O40" s="24">
        <f>O32</f>
        <v>4</v>
      </c>
      <c r="Q40" s="24">
        <f>Q32</f>
        <v>2</v>
      </c>
      <c r="R40" s="174"/>
      <c r="S40" s="174"/>
      <c r="T40" s="24">
        <f>T32</f>
        <v>1</v>
      </c>
      <c r="V40" s="24">
        <f>V32</f>
        <v>3</v>
      </c>
      <c r="W40" s="25">
        <f>IF(W36&gt;W34,2,0)+IF(W36&gt;W35,2,0)+IF(W36=W34,1,0)+IF(W36=W35,1,0)</f>
        <v>2</v>
      </c>
      <c r="X40" s="25">
        <f>4-W40</f>
        <v>2</v>
      </c>
      <c r="Y40" s="24">
        <f>Y32</f>
        <v>2</v>
      </c>
      <c r="AA40" s="24">
        <f>AA32</f>
        <v>8</v>
      </c>
      <c r="AB40" s="25">
        <f>IF(AB36&gt;AB37,2,0)+IF(AB36&gt;AB34,2,0)+IF(AB36=AB37,1,0)+IF(AB36=AB34,1,0)</f>
        <v>2</v>
      </c>
      <c r="AC40" s="25">
        <f>4-AB40</f>
        <v>2</v>
      </c>
      <c r="AD40" s="24">
        <f>AD32</f>
        <v>6</v>
      </c>
      <c r="AF40" s="24">
        <f>AF32</f>
        <v>6</v>
      </c>
      <c r="AG40" s="25">
        <f>IF(AG36&gt;AG37,2,0)+IF(AG36&gt;AG34,2,0)+IF(AG36=AG37,1,0)+IF(AG36=AG34,1,0)</f>
        <v>2</v>
      </c>
      <c r="AH40" s="25">
        <f>4-AG40</f>
        <v>2</v>
      </c>
      <c r="AI40" s="24">
        <f>AI32</f>
        <v>2</v>
      </c>
    </row>
    <row r="41" spans="2:35" ht="12.75">
      <c r="B41" s="24">
        <f>B33</f>
        <v>7</v>
      </c>
      <c r="C41" s="25">
        <f>IF(C37&gt;C35,2,0)+IF(C37&gt;C36,2,0)+IF(C37=C35,1,0)+IF(C37=C36,1,0)</f>
        <v>2</v>
      </c>
      <c r="D41" s="25">
        <f>4-C41</f>
        <v>2</v>
      </c>
      <c r="E41" s="24">
        <f>E33</f>
        <v>3</v>
      </c>
      <c r="G41" s="24">
        <f>G33</f>
        <v>1</v>
      </c>
      <c r="H41" s="174"/>
      <c r="I41" s="174"/>
      <c r="J41" s="24">
        <f>J33</f>
        <v>4</v>
      </c>
      <c r="L41" s="24">
        <f>L33</f>
        <v>2</v>
      </c>
      <c r="M41" s="25">
        <f>IF(M37&gt;M34,2,0)+IF(M37&gt;M36,2,0)+IF(M37=M34,1,0)+IF(M37=M36,1,0)</f>
        <v>2</v>
      </c>
      <c r="N41" s="25">
        <f>4-M41</f>
        <v>2</v>
      </c>
      <c r="O41" s="24">
        <f>O33</f>
        <v>5</v>
      </c>
      <c r="Q41" s="24">
        <f>Q33</f>
        <v>7</v>
      </c>
      <c r="R41" s="25">
        <f>IF(R37&gt;R34,2,0)+IF(R37&gt;R35,2,0)+IF(R37=R34,1,0)+IF(R37=R35,1,0)</f>
        <v>2</v>
      </c>
      <c r="S41" s="25">
        <f>4-R41</f>
        <v>2</v>
      </c>
      <c r="T41" s="24">
        <f>T33</f>
        <v>5</v>
      </c>
      <c r="V41" s="24">
        <f>V33</f>
        <v>1</v>
      </c>
      <c r="W41" s="174"/>
      <c r="X41" s="174"/>
      <c r="Y41" s="24">
        <f>Y33</f>
        <v>6</v>
      </c>
      <c r="AA41" s="24">
        <f>AA33</f>
        <v>4</v>
      </c>
      <c r="AB41" s="25">
        <f>IF(AB37&gt;AB34,2,0)+IF(AB37&gt;AB36,2,0)+IF(AB37=AB34,1,0)+IF(AB37=AB36,1,0)</f>
        <v>2</v>
      </c>
      <c r="AC41" s="25">
        <f>4-AB41</f>
        <v>2</v>
      </c>
      <c r="AD41" s="24">
        <f>AD33</f>
        <v>3</v>
      </c>
      <c r="AF41" s="24">
        <f>AF33</f>
        <v>8</v>
      </c>
      <c r="AG41" s="25">
        <f>IF(AG37&gt;AG34,2,0)+IF(AG37&gt;AG36,2,0)+IF(AG37=AG34,1,0)+IF(AG37=AG36,1,0)</f>
        <v>2</v>
      </c>
      <c r="AH41" s="25">
        <f>4-AG41</f>
        <v>2</v>
      </c>
      <c r="AI41" s="24">
        <f>AI33</f>
        <v>7</v>
      </c>
    </row>
    <row r="42" spans="2:35" ht="12.75">
      <c r="B42" s="10">
        <f>Zapisy!E22</f>
        <v>4</v>
      </c>
      <c r="C42" s="9"/>
      <c r="D42" s="9"/>
      <c r="E42" s="13"/>
      <c r="G42" s="10">
        <f>Zapisy!M22</f>
        <v>8</v>
      </c>
      <c r="H42" s="9"/>
      <c r="I42" s="9"/>
      <c r="J42" s="13"/>
      <c r="L42" s="10">
        <f>Zapisy!U22</f>
        <v>12</v>
      </c>
      <c r="M42" s="9"/>
      <c r="N42" s="9"/>
      <c r="O42" s="13"/>
      <c r="Q42" s="10">
        <f>Zapisy!E48</f>
        <v>16</v>
      </c>
      <c r="R42" s="9"/>
      <c r="S42" s="9"/>
      <c r="T42" s="13"/>
      <c r="V42" s="10">
        <f>Zapisy!M48</f>
        <v>20</v>
      </c>
      <c r="W42" s="9"/>
      <c r="X42" s="9"/>
      <c r="Y42" s="13"/>
      <c r="AA42" s="10">
        <f>Zapisy!U48</f>
        <v>24</v>
      </c>
      <c r="AB42" s="9"/>
      <c r="AC42" s="9"/>
      <c r="AD42" s="13"/>
      <c r="AF42" s="10">
        <f>Zapisy!AC48</f>
        <v>28</v>
      </c>
      <c r="AG42" s="9"/>
      <c r="AH42" s="9"/>
      <c r="AI42" s="13"/>
    </row>
    <row r="43" spans="2:35" ht="12.75">
      <c r="B43" s="24">
        <f>B17</f>
        <v>8</v>
      </c>
      <c r="C43" s="179">
        <f>Zapisy!F23</f>
        <v>0</v>
      </c>
      <c r="D43" s="179">
        <f>Zapisy!G23</f>
        <v>0</v>
      </c>
      <c r="E43" s="24">
        <f>E17</f>
        <v>1</v>
      </c>
      <c r="G43" s="24">
        <f>G17</f>
        <v>8</v>
      </c>
      <c r="H43" s="38">
        <f>Zapisy!N23</f>
        <v>0</v>
      </c>
      <c r="I43" s="38">
        <f>Zapisy!O23</f>
        <v>0</v>
      </c>
      <c r="J43" s="24">
        <f>J17</f>
        <v>2</v>
      </c>
      <c r="L43" s="24">
        <f>L17</f>
        <v>8</v>
      </c>
      <c r="M43" s="38">
        <f>Zapisy!V23</f>
        <v>0</v>
      </c>
      <c r="N43" s="38">
        <f>Zapisy!W23</f>
        <v>0</v>
      </c>
      <c r="O43" s="24">
        <f>O17</f>
        <v>3</v>
      </c>
      <c r="Q43" s="24">
        <f>Q17</f>
        <v>3</v>
      </c>
      <c r="R43" s="38">
        <f>Zapisy!F49</f>
        <v>0</v>
      </c>
      <c r="S43" s="38">
        <f>Zapisy!G49</f>
        <v>0</v>
      </c>
      <c r="T43" s="24">
        <f>T17</f>
        <v>6</v>
      </c>
      <c r="V43" s="24">
        <f>V17</f>
        <v>4</v>
      </c>
      <c r="W43" s="38">
        <f>Zapisy!N49</f>
        <v>0</v>
      </c>
      <c r="X43" s="38">
        <f>Zapisy!O49</f>
        <v>0</v>
      </c>
      <c r="Y43" s="24">
        <f>Y17</f>
        <v>7</v>
      </c>
      <c r="AA43" s="24">
        <f>AA17</f>
        <v>2</v>
      </c>
      <c r="AB43" s="38">
        <f>Zapisy!V49</f>
        <v>0</v>
      </c>
      <c r="AC43" s="38">
        <f>Zapisy!W49</f>
        <v>0</v>
      </c>
      <c r="AD43" s="24">
        <f>AD17</f>
        <v>7</v>
      </c>
      <c r="AF43" s="24">
        <f>AF17</f>
        <v>5</v>
      </c>
      <c r="AG43" s="38">
        <f>Zapisy!AD49</f>
        <v>0</v>
      </c>
      <c r="AH43" s="38">
        <f>Zapisy!AE49</f>
        <v>0</v>
      </c>
      <c r="AI43" s="24">
        <f>AI17</f>
        <v>4</v>
      </c>
    </row>
    <row r="44" spans="2:35" ht="12.75">
      <c r="B44" s="24">
        <f>B18</f>
        <v>6</v>
      </c>
      <c r="C44" s="38">
        <f>Zapisy!F24</f>
        <v>0</v>
      </c>
      <c r="D44" s="38">
        <f>Zapisy!G24</f>
        <v>0</v>
      </c>
      <c r="E44" s="24">
        <f>E18</f>
        <v>5</v>
      </c>
      <c r="G44" s="24">
        <f>G18</f>
        <v>7</v>
      </c>
      <c r="H44" s="38">
        <f>Zapisy!N24</f>
        <v>0</v>
      </c>
      <c r="I44" s="38">
        <f>Zapisy!O24</f>
        <v>0</v>
      </c>
      <c r="J44" s="24">
        <f>J18</f>
        <v>6</v>
      </c>
      <c r="L44" s="24">
        <f>L18</f>
        <v>1</v>
      </c>
      <c r="M44" s="179">
        <f>Zapisy!V24</f>
        <v>0</v>
      </c>
      <c r="N44" s="179">
        <f>Zapisy!W24</f>
        <v>0</v>
      </c>
      <c r="O44" s="24">
        <f>O18</f>
        <v>7</v>
      </c>
      <c r="Q44" s="24">
        <f>Q18</f>
        <v>8</v>
      </c>
      <c r="R44" s="38">
        <f>Zapisy!F50</f>
        <v>0</v>
      </c>
      <c r="S44" s="38">
        <f>Zapisy!G50</f>
        <v>0</v>
      </c>
      <c r="T44" s="24">
        <f>T18</f>
        <v>4</v>
      </c>
      <c r="V44" s="24">
        <f>V18</f>
        <v>8</v>
      </c>
      <c r="W44" s="38">
        <f>Zapisy!N50</f>
        <v>0</v>
      </c>
      <c r="X44" s="38">
        <f>Zapisy!O50</f>
        <v>0</v>
      </c>
      <c r="Y44" s="24">
        <f>Y18</f>
        <v>5</v>
      </c>
      <c r="AA44" s="24">
        <f>AA18</f>
        <v>5</v>
      </c>
      <c r="AB44" s="179">
        <f>Zapisy!V50</f>
        <v>0</v>
      </c>
      <c r="AC44" s="179">
        <f>Zapisy!W50</f>
        <v>0</v>
      </c>
      <c r="AD44" s="24">
        <f>AD18</f>
        <v>1</v>
      </c>
      <c r="AF44" s="24">
        <f>AF18</f>
        <v>3</v>
      </c>
      <c r="AG44" s="179">
        <f>Zapisy!AD50</f>
        <v>0</v>
      </c>
      <c r="AH44" s="179">
        <f>Zapisy!AE50</f>
        <v>0</v>
      </c>
      <c r="AI44" s="24">
        <f>AI18</f>
        <v>1</v>
      </c>
    </row>
    <row r="45" spans="2:35" ht="12.75">
      <c r="B45" s="24">
        <f>B19</f>
        <v>4</v>
      </c>
      <c r="C45" s="38">
        <f>Zapisy!F25</f>
        <v>0</v>
      </c>
      <c r="D45" s="38">
        <f>Zapisy!G25</f>
        <v>0</v>
      </c>
      <c r="E45" s="24">
        <f>E19</f>
        <v>2</v>
      </c>
      <c r="G45" s="24">
        <f>G19</f>
        <v>5</v>
      </c>
      <c r="H45" s="38">
        <f>Zapisy!N25</f>
        <v>0</v>
      </c>
      <c r="I45" s="38">
        <f>Zapisy!O25</f>
        <v>0</v>
      </c>
      <c r="J45" s="24">
        <f>J19</f>
        <v>3</v>
      </c>
      <c r="L45" s="24">
        <f>L19</f>
        <v>6</v>
      </c>
      <c r="M45" s="38">
        <f>Zapisy!V25</f>
        <v>0</v>
      </c>
      <c r="N45" s="38">
        <f>Zapisy!W25</f>
        <v>0</v>
      </c>
      <c r="O45" s="24">
        <f>O19</f>
        <v>4</v>
      </c>
      <c r="Q45" s="24">
        <f>Q19</f>
        <v>2</v>
      </c>
      <c r="R45" s="179">
        <f>Zapisy!F51</f>
        <v>0</v>
      </c>
      <c r="S45" s="179">
        <f>Zapisy!G51</f>
        <v>0</v>
      </c>
      <c r="T45" s="24">
        <f>T19</f>
        <v>1</v>
      </c>
      <c r="V45" s="24">
        <f>V19</f>
        <v>3</v>
      </c>
      <c r="W45" s="38">
        <f>Zapisy!N51</f>
        <v>0</v>
      </c>
      <c r="X45" s="38">
        <f>Zapisy!O51</f>
        <v>0</v>
      </c>
      <c r="Y45" s="24">
        <f>Y19</f>
        <v>2</v>
      </c>
      <c r="AA45" s="24">
        <f>AA19</f>
        <v>8</v>
      </c>
      <c r="AB45" s="38">
        <f>Zapisy!V51</f>
        <v>0</v>
      </c>
      <c r="AC45" s="38">
        <f>Zapisy!W51</f>
        <v>0</v>
      </c>
      <c r="AD45" s="24">
        <f>AD19</f>
        <v>6</v>
      </c>
      <c r="AF45" s="24">
        <f>AF19</f>
        <v>6</v>
      </c>
      <c r="AG45" s="38">
        <f>Zapisy!AD51</f>
        <v>0</v>
      </c>
      <c r="AH45" s="38">
        <f>Zapisy!AE51</f>
        <v>0</v>
      </c>
      <c r="AI45" s="24">
        <f>AI19</f>
        <v>2</v>
      </c>
    </row>
    <row r="46" spans="2:35" ht="12.75">
      <c r="B46" s="24">
        <f>B20</f>
        <v>7</v>
      </c>
      <c r="C46" s="38">
        <f>Zapisy!F26</f>
        <v>0</v>
      </c>
      <c r="D46" s="38">
        <f>Zapisy!G26</f>
        <v>0</v>
      </c>
      <c r="E46" s="24">
        <f>E20</f>
        <v>3</v>
      </c>
      <c r="G46" s="24">
        <f>G20</f>
        <v>1</v>
      </c>
      <c r="H46" s="179">
        <f>Zapisy!N26</f>
        <v>0</v>
      </c>
      <c r="I46" s="179">
        <f>Zapisy!O26</f>
        <v>0</v>
      </c>
      <c r="J46" s="24">
        <f>J20</f>
        <v>4</v>
      </c>
      <c r="L46" s="24">
        <f>L20</f>
        <v>2</v>
      </c>
      <c r="M46" s="38">
        <f>Zapisy!V26</f>
        <v>0</v>
      </c>
      <c r="N46" s="38">
        <f>Zapisy!W26</f>
        <v>0</v>
      </c>
      <c r="O46" s="24">
        <f>O20</f>
        <v>5</v>
      </c>
      <c r="Q46" s="24">
        <f>Q20</f>
        <v>7</v>
      </c>
      <c r="R46" s="38">
        <f>Zapisy!F52</f>
        <v>0</v>
      </c>
      <c r="S46" s="38">
        <f>Zapisy!G52</f>
        <v>0</v>
      </c>
      <c r="T46" s="24">
        <f>T20</f>
        <v>5</v>
      </c>
      <c r="V46" s="24">
        <f>V20</f>
        <v>1</v>
      </c>
      <c r="W46" s="179">
        <f>Zapisy!N52</f>
        <v>0</v>
      </c>
      <c r="X46" s="179">
        <f>Zapisy!O52</f>
        <v>0</v>
      </c>
      <c r="Y46" s="24">
        <f>Y20</f>
        <v>6</v>
      </c>
      <c r="AA46" s="24">
        <f>AA20</f>
        <v>4</v>
      </c>
      <c r="AB46" s="38">
        <f>Zapisy!V52</f>
        <v>0</v>
      </c>
      <c r="AC46" s="38">
        <f>Zapisy!W52</f>
        <v>0</v>
      </c>
      <c r="AD46" s="24">
        <f>AD20</f>
        <v>3</v>
      </c>
      <c r="AF46" s="24">
        <f>AF20</f>
        <v>8</v>
      </c>
      <c r="AG46" s="38">
        <f>Zapisy!AD52</f>
        <v>0</v>
      </c>
      <c r="AH46" s="38">
        <f>Zapisy!AE52</f>
        <v>0</v>
      </c>
      <c r="AI46" s="24">
        <f>AI20</f>
        <v>7</v>
      </c>
    </row>
    <row r="47" spans="8:33" ht="12.75" hidden="1">
      <c r="H47">
        <f>H43-I43</f>
        <v>0</v>
      </c>
      <c r="M47">
        <f>M43-N43</f>
        <v>0</v>
      </c>
      <c r="R47">
        <f>R43-S43</f>
        <v>0</v>
      </c>
      <c r="W47">
        <f>W43-X43</f>
        <v>0</v>
      </c>
      <c r="AB47">
        <f>AB43-AC43</f>
        <v>0</v>
      </c>
      <c r="AG47">
        <f>AG43-AH43</f>
        <v>0</v>
      </c>
    </row>
    <row r="48" spans="3:23" ht="12.75" hidden="1">
      <c r="C48">
        <f>C44-D44</f>
        <v>0</v>
      </c>
      <c r="H48">
        <f>H44-I44</f>
        <v>0</v>
      </c>
      <c r="R48">
        <f>R44-S44</f>
        <v>0</v>
      </c>
      <c r="W48">
        <f>W44-X44</f>
        <v>0</v>
      </c>
    </row>
    <row r="49" spans="3:33" ht="12.75" hidden="1">
      <c r="C49">
        <f>C45-D45</f>
        <v>0</v>
      </c>
      <c r="H49">
        <f>H45-I45</f>
        <v>0</v>
      </c>
      <c r="M49">
        <f>M45-N45</f>
        <v>0</v>
      </c>
      <c r="W49">
        <f>W45-X45</f>
        <v>0</v>
      </c>
      <c r="AB49">
        <f>AB45-AC45</f>
        <v>0</v>
      </c>
      <c r="AG49">
        <f>AG45-AH45</f>
        <v>0</v>
      </c>
    </row>
    <row r="50" spans="3:33" ht="12.75" hidden="1">
      <c r="C50">
        <f>C46-D46</f>
        <v>0</v>
      </c>
      <c r="M50">
        <f>M46-N46</f>
        <v>0</v>
      </c>
      <c r="R50">
        <f>R46-S46</f>
        <v>0</v>
      </c>
      <c r="AB50">
        <f>AB46-AC46</f>
        <v>0</v>
      </c>
      <c r="AG50">
        <f>AG46-AH46</f>
        <v>0</v>
      </c>
    </row>
    <row r="51" spans="2:35" ht="12.75">
      <c r="B51" s="24">
        <f>B43</f>
        <v>8</v>
      </c>
      <c r="C51" s="174"/>
      <c r="D51" s="174"/>
      <c r="E51" s="24">
        <f>E43</f>
        <v>1</v>
      </c>
      <c r="G51" s="24">
        <f>G43</f>
        <v>8</v>
      </c>
      <c r="H51" s="25">
        <f>IF(H47&gt;H48,2,0)+IF(H47&gt;H49,2,0)+IF(H47=H48,1,0)+IF(H47=H49,1,0)</f>
        <v>2</v>
      </c>
      <c r="I51" s="25">
        <f>4-H51</f>
        <v>2</v>
      </c>
      <c r="J51" s="24">
        <f>J43</f>
        <v>2</v>
      </c>
      <c r="L51" s="24">
        <f>L43</f>
        <v>8</v>
      </c>
      <c r="M51" s="25">
        <f>IF(M47&gt;M49,2,0)+IF(M47&gt;M50,2,0)+IF(M47=M49,1,0)+IF(M47=M50,1,0)</f>
        <v>2</v>
      </c>
      <c r="N51" s="25">
        <f>4-M51</f>
        <v>2</v>
      </c>
      <c r="O51" s="24">
        <f>O43</f>
        <v>3</v>
      </c>
      <c r="Q51" s="24">
        <f>Q43</f>
        <v>3</v>
      </c>
      <c r="R51" s="25">
        <f>IF(R47&gt;R48,2,0)+IF(R47&gt;R50,2,0)+IF(R47=R48,1,0)+IF(R47=R50,1,0)</f>
        <v>2</v>
      </c>
      <c r="S51" s="25">
        <f>4-R51</f>
        <v>2</v>
      </c>
      <c r="T51" s="24">
        <f>T43</f>
        <v>6</v>
      </c>
      <c r="V51" s="24">
        <f>V43</f>
        <v>4</v>
      </c>
      <c r="W51" s="25">
        <f>IF(W47&gt;W48,2,0)+IF(W47&gt;W49,2,0)+IF(W47=W48,1,0)+IF(W47=W49,1,0)</f>
        <v>2</v>
      </c>
      <c r="X51" s="25">
        <f>4-W51</f>
        <v>2</v>
      </c>
      <c r="Y51" s="24">
        <f>Y43</f>
        <v>7</v>
      </c>
      <c r="AA51" s="24">
        <f>AA43</f>
        <v>2</v>
      </c>
      <c r="AB51" s="25">
        <f>IF(AB47&gt;AB49,2,0)+IF(AB47&gt;AB50,2,0)+IF(AB47=AB49,1,0)+IF(AB47=AB50,1,0)</f>
        <v>2</v>
      </c>
      <c r="AC51" s="25">
        <f>4-AB51</f>
        <v>2</v>
      </c>
      <c r="AD51" s="24">
        <f>AD43</f>
        <v>7</v>
      </c>
      <c r="AF51" s="24">
        <f>AF43</f>
        <v>5</v>
      </c>
      <c r="AG51" s="25">
        <f>IF(AG47&gt;AG49,2,0)+IF(AG47&gt;AG50,2,0)+IF(AG47=AG49,1,0)+IF(AG47=AG50,1,0)</f>
        <v>2</v>
      </c>
      <c r="AH51" s="25">
        <f>4-AG51</f>
        <v>2</v>
      </c>
      <c r="AI51" s="24">
        <f>AI43</f>
        <v>4</v>
      </c>
    </row>
    <row r="52" spans="2:35" ht="12.75">
      <c r="B52" s="24">
        <f>B44</f>
        <v>6</v>
      </c>
      <c r="C52" s="25">
        <f>IF(C48&gt;C50,2,0)+IF(C48&gt;C49,2,0)+IF(C48=C50,1,0)+IF(C48=C49,1,0)</f>
        <v>2</v>
      </c>
      <c r="D52" s="25">
        <f>4-C52</f>
        <v>2</v>
      </c>
      <c r="E52" s="24">
        <f>E44</f>
        <v>5</v>
      </c>
      <c r="G52" s="24">
        <f>G44</f>
        <v>7</v>
      </c>
      <c r="H52" s="25">
        <f>IF(H48&gt;H47,2,0)+IF(H48&gt;H49,2,0)+IF(H48=H47,1,0)+IF(H48=H49,1,0)</f>
        <v>2</v>
      </c>
      <c r="I52" s="25">
        <f>4-H52</f>
        <v>2</v>
      </c>
      <c r="J52" s="24">
        <f>J44</f>
        <v>6</v>
      </c>
      <c r="L52" s="24">
        <f>L44</f>
        <v>1</v>
      </c>
      <c r="M52" s="174"/>
      <c r="N52" s="174"/>
      <c r="O52" s="24">
        <f>O44</f>
        <v>7</v>
      </c>
      <c r="Q52" s="24">
        <f>Q44</f>
        <v>8</v>
      </c>
      <c r="R52" s="25">
        <f>IF(R48&gt;R50,2,0)+IF(R48&gt;R47,2,0)+IF(R48=R50,1,0)+IF(R48=R47,1,0)</f>
        <v>2</v>
      </c>
      <c r="S52" s="25">
        <f>4-R52</f>
        <v>2</v>
      </c>
      <c r="T52" s="24">
        <f>T44</f>
        <v>4</v>
      </c>
      <c r="V52" s="24">
        <f>V44</f>
        <v>8</v>
      </c>
      <c r="W52" s="25">
        <f>IF(W48&gt;W47,2,0)+IF(W48&gt;W49,2,0)+IF(W48=W47,1,0)+IF(W48=W49,1,0)</f>
        <v>2</v>
      </c>
      <c r="X52" s="25">
        <f>4-W52</f>
        <v>2</v>
      </c>
      <c r="Y52" s="24">
        <f>Y44</f>
        <v>5</v>
      </c>
      <c r="AA52" s="24">
        <f>AA44</f>
        <v>5</v>
      </c>
      <c r="AB52" s="174"/>
      <c r="AC52" s="174"/>
      <c r="AD52" s="24">
        <f>AD44</f>
        <v>1</v>
      </c>
      <c r="AF52" s="24">
        <f>AF44</f>
        <v>3</v>
      </c>
      <c r="AG52" s="174"/>
      <c r="AH52" s="174"/>
      <c r="AI52" s="24">
        <f>AI44</f>
        <v>1</v>
      </c>
    </row>
    <row r="53" spans="2:35" ht="12.75">
      <c r="B53" s="24">
        <f>B45</f>
        <v>4</v>
      </c>
      <c r="C53" s="25">
        <f>IF(C49&gt;C50,2,0)+IF(C49&gt;C48,2,0)+IF(C49=C50,1,0)+IF(C49=C48,1,0)</f>
        <v>2</v>
      </c>
      <c r="D53" s="25">
        <f>4-C53</f>
        <v>2</v>
      </c>
      <c r="E53" s="24">
        <f>E45</f>
        <v>2</v>
      </c>
      <c r="G53" s="24">
        <f>G45</f>
        <v>5</v>
      </c>
      <c r="H53" s="25">
        <f>IF(H49&gt;H47,2,0)+IF(H49&gt;H48,2,0)+IF(H49=H47,1,0)+IF(H49=H48,1,0)</f>
        <v>2</v>
      </c>
      <c r="I53" s="25">
        <f>4-H53</f>
        <v>2</v>
      </c>
      <c r="J53" s="24">
        <f>J45</f>
        <v>3</v>
      </c>
      <c r="L53" s="24">
        <f>L45</f>
        <v>6</v>
      </c>
      <c r="M53" s="25">
        <f>IF(M49&gt;M50,2,0)+IF(M49&gt;M47,2,0)+IF(M49=M50,1,0)+IF(M49=M47,1,0)</f>
        <v>2</v>
      </c>
      <c r="N53" s="25">
        <f>4-M53</f>
        <v>2</v>
      </c>
      <c r="O53" s="24">
        <f>O45</f>
        <v>4</v>
      </c>
      <c r="Q53" s="24">
        <f>Q45</f>
        <v>2</v>
      </c>
      <c r="R53" s="174"/>
      <c r="S53" s="174"/>
      <c r="T53" s="24">
        <f>T45</f>
        <v>1</v>
      </c>
      <c r="V53" s="24">
        <f>V45</f>
        <v>3</v>
      </c>
      <c r="W53" s="25">
        <f>IF(W49&gt;W47,2,0)+IF(W49&gt;W48,2,0)+IF(W49=W47,1,0)+IF(W49=W48,1,0)</f>
        <v>2</v>
      </c>
      <c r="X53" s="25">
        <f>4-W53</f>
        <v>2</v>
      </c>
      <c r="Y53" s="24">
        <f>Y45</f>
        <v>2</v>
      </c>
      <c r="AA53" s="24">
        <f>AA45</f>
        <v>8</v>
      </c>
      <c r="AB53" s="25">
        <f>IF(AB49&gt;AB50,2,0)+IF(AB49&gt;AB47,2,0)+IF(AB49=AB50,1,0)+IF(AB49=AB47,1,0)</f>
        <v>2</v>
      </c>
      <c r="AC53" s="25">
        <f>4-AB53</f>
        <v>2</v>
      </c>
      <c r="AD53" s="24">
        <f>AD45</f>
        <v>6</v>
      </c>
      <c r="AF53" s="24">
        <f>AF45</f>
        <v>6</v>
      </c>
      <c r="AG53" s="25">
        <f>IF(AG49&gt;AG50,2,0)+IF(AG49&gt;AG47,2,0)+IF(AG49=AG50,1,0)+IF(AG49=AG47,1,0)</f>
        <v>2</v>
      </c>
      <c r="AH53" s="25">
        <f>4-AG53</f>
        <v>2</v>
      </c>
      <c r="AI53" s="24">
        <f>AI45</f>
        <v>2</v>
      </c>
    </row>
    <row r="54" spans="2:35" ht="12.75">
      <c r="B54" s="24">
        <f>B46</f>
        <v>7</v>
      </c>
      <c r="C54" s="25">
        <f>IF(C50&gt;C48,2,0)+IF(C50&gt;C49,2,0)+IF(C50=C48,1,0)+IF(C50=C49,1,0)</f>
        <v>2</v>
      </c>
      <c r="D54" s="25">
        <f>4-C54</f>
        <v>2</v>
      </c>
      <c r="E54" s="24">
        <f>E46</f>
        <v>3</v>
      </c>
      <c r="G54" s="24">
        <f>G46</f>
        <v>1</v>
      </c>
      <c r="H54" s="174"/>
      <c r="I54" s="174"/>
      <c r="J54" s="24">
        <f>J46</f>
        <v>4</v>
      </c>
      <c r="L54" s="24">
        <f>L46</f>
        <v>2</v>
      </c>
      <c r="M54" s="25">
        <f>IF(M50&gt;M47,2,0)+IF(M50&gt;M49,2,0)+IF(M50=M47,1,0)+IF(M50=M49,1,0)</f>
        <v>2</v>
      </c>
      <c r="N54" s="25">
        <f>4-M54</f>
        <v>2</v>
      </c>
      <c r="O54" s="24">
        <f>O46</f>
        <v>5</v>
      </c>
      <c r="Q54" s="24">
        <f>Q46</f>
        <v>7</v>
      </c>
      <c r="R54" s="25">
        <f>IF(R50&gt;R47,2,0)+IF(R50&gt;R48,2,0)+IF(R50=R47,1,0)+IF(R50=R48,1,0)</f>
        <v>2</v>
      </c>
      <c r="S54" s="25">
        <f>4-R54</f>
        <v>2</v>
      </c>
      <c r="T54" s="24">
        <f>T46</f>
        <v>5</v>
      </c>
      <c r="V54" s="24">
        <f>V46</f>
        <v>1</v>
      </c>
      <c r="W54" s="174"/>
      <c r="X54" s="174"/>
      <c r="Y54" s="24">
        <f>Y46</f>
        <v>6</v>
      </c>
      <c r="AA54" s="24">
        <f>AA46</f>
        <v>4</v>
      </c>
      <c r="AB54" s="25">
        <f>IF(AB50&gt;AB47,2,0)+IF(AB50&gt;AB49,2,0)+IF(AB50=AB47,1,0)+IF(AB50=AB49,1,0)</f>
        <v>2</v>
      </c>
      <c r="AC54" s="25">
        <f>4-AB54</f>
        <v>2</v>
      </c>
      <c r="AD54" s="24">
        <f>AD46</f>
        <v>3</v>
      </c>
      <c r="AF54" s="24">
        <f>AF46</f>
        <v>8</v>
      </c>
      <c r="AG54" s="25">
        <f>IF(AG50&gt;AG47,2,0)+IF(AG50&gt;AG49,2,0)+IF(AG50=AG47,1,0)+IF(AG50=AG49,1,0)</f>
        <v>2</v>
      </c>
      <c r="AH54" s="25">
        <f>4-AG54</f>
        <v>2</v>
      </c>
      <c r="AI54" s="24">
        <f>AI46</f>
        <v>7</v>
      </c>
    </row>
    <row r="55" spans="2:35" ht="13.5" thickBot="1">
      <c r="B55" s="24"/>
      <c r="C55" s="25"/>
      <c r="D55" s="25"/>
      <c r="E55" s="24"/>
      <c r="G55" s="24"/>
      <c r="H55" s="25"/>
      <c r="I55" s="25"/>
      <c r="J55" s="24"/>
      <c r="L55" s="24"/>
      <c r="M55" s="25"/>
      <c r="N55" s="25"/>
      <c r="O55" s="24"/>
      <c r="Q55" s="24"/>
      <c r="R55" s="25"/>
      <c r="S55" s="25"/>
      <c r="T55" s="24"/>
      <c r="V55" s="24"/>
      <c r="W55" s="25"/>
      <c r="X55" s="25"/>
      <c r="Y55" s="24"/>
      <c r="AA55" s="24"/>
      <c r="AB55" s="25"/>
      <c r="AC55" s="25"/>
      <c r="AD55" s="24"/>
      <c r="AF55" s="24"/>
      <c r="AG55" s="25"/>
      <c r="AH55" s="25"/>
      <c r="AI55" s="24"/>
    </row>
    <row r="56" spans="2:35" ht="12.75">
      <c r="B56" s="111"/>
      <c r="C56" s="173">
        <f>SUM(C60:C63)</f>
        <v>0</v>
      </c>
      <c r="D56" s="173">
        <f>SUM(D60:D63)</f>
        <v>0</v>
      </c>
      <c r="E56" s="39"/>
      <c r="G56" s="111"/>
      <c r="H56" s="110">
        <f>SUM(H60:H63)</f>
        <v>0</v>
      </c>
      <c r="I56" s="110">
        <f>SUM(I60:I63)</f>
        <v>0</v>
      </c>
      <c r="J56" s="39"/>
      <c r="L56" s="111"/>
      <c r="M56" s="110">
        <f>SUM(M60:M63)</f>
        <v>0</v>
      </c>
      <c r="N56" s="110">
        <f>SUM(N60:N63)</f>
        <v>0</v>
      </c>
      <c r="O56" s="39"/>
      <c r="Q56" s="111"/>
      <c r="R56" s="110">
        <f>SUM(R60:R63)</f>
        <v>0</v>
      </c>
      <c r="S56" s="110">
        <f>SUM(S60:S63)</f>
        <v>0</v>
      </c>
      <c r="T56" s="39"/>
      <c r="V56" s="111"/>
      <c r="W56" s="110">
        <f>SUM(W60:W63)</f>
        <v>0</v>
      </c>
      <c r="X56" s="110">
        <f>SUM(X60:X63)</f>
        <v>0</v>
      </c>
      <c r="Y56" s="39"/>
      <c r="AA56" s="111"/>
      <c r="AB56" s="110">
        <f>SUM(AB60:AB63)</f>
        <v>0</v>
      </c>
      <c r="AC56" s="110">
        <f>SUM(AC60:AC63)</f>
        <v>0</v>
      </c>
      <c r="AD56" s="39"/>
      <c r="AF56" s="111"/>
      <c r="AG56" s="110">
        <f>SUM(AG60:AG63)</f>
        <v>0</v>
      </c>
      <c r="AH56" s="110">
        <f>SUM(AH60:AH63)</f>
        <v>0</v>
      </c>
      <c r="AI56" s="39"/>
    </row>
    <row r="57" spans="2:35" ht="13.5" thickBot="1">
      <c r="B57" s="40">
        <v>8</v>
      </c>
      <c r="C57" s="235">
        <f>IF(C56-D56&gt;0,C56-D56,D56-C56)</f>
        <v>0</v>
      </c>
      <c r="D57" s="235"/>
      <c r="E57" s="41">
        <v>1</v>
      </c>
      <c r="G57" s="40">
        <v>8</v>
      </c>
      <c r="H57" s="235">
        <f>IF(H56-I56&gt;0,H56-I56,I56-H56)</f>
        <v>0</v>
      </c>
      <c r="I57" s="235"/>
      <c r="J57" s="41">
        <v>2</v>
      </c>
      <c r="L57" s="40">
        <v>8</v>
      </c>
      <c r="M57" s="235">
        <f>IF(M56-N56&gt;0,M56-N56,N56-M56)</f>
        <v>0</v>
      </c>
      <c r="N57" s="235"/>
      <c r="O57" s="41">
        <v>3</v>
      </c>
      <c r="Q57" s="40">
        <v>8</v>
      </c>
      <c r="R57" s="235">
        <f>IF(R56-S56&gt;0,R56-S56,S56-R56)</f>
        <v>0</v>
      </c>
      <c r="S57" s="235"/>
      <c r="T57" s="41">
        <v>4</v>
      </c>
      <c r="V57" s="40">
        <v>8</v>
      </c>
      <c r="W57" s="235">
        <f>IF(W56-X56&gt;0,W56-X56,X56-W56)</f>
        <v>0</v>
      </c>
      <c r="X57" s="235"/>
      <c r="Y57" s="41">
        <v>5</v>
      </c>
      <c r="AA57" s="40">
        <v>8</v>
      </c>
      <c r="AB57" s="235">
        <f>IF(AB56-AC56&gt;0,AB56-AC56,AC56-AB56)</f>
        <v>0</v>
      </c>
      <c r="AC57" s="235"/>
      <c r="AD57" s="41">
        <v>6</v>
      </c>
      <c r="AF57" s="40">
        <v>8</v>
      </c>
      <c r="AG57" s="235">
        <f>IF(AG56-AH56&gt;0,AG56-AH56,AH56-AG56)</f>
        <v>0</v>
      </c>
      <c r="AH57" s="235"/>
      <c r="AI57" s="41">
        <v>7</v>
      </c>
    </row>
    <row r="58" spans="2:35" ht="12.75">
      <c r="B58" s="42"/>
      <c r="C58" s="132">
        <f>IF(C56&gt;D56,C57/C56,0)</f>
        <v>0</v>
      </c>
      <c r="D58" s="133">
        <f>IF(D56&gt;C56,C57/D56,0)</f>
        <v>0</v>
      </c>
      <c r="E58" s="43"/>
      <c r="G58" s="42"/>
      <c r="H58" s="132">
        <f>IF(H56&gt;I56,H57/H56,0)</f>
        <v>0</v>
      </c>
      <c r="I58" s="133">
        <f>IF(I56&gt;H56,H57/I56,0)</f>
        <v>0</v>
      </c>
      <c r="J58" s="43"/>
      <c r="L58" s="42"/>
      <c r="M58" s="132">
        <f>IF(M56&gt;N56,M57/M56,0)</f>
        <v>0</v>
      </c>
      <c r="N58" s="133">
        <f>IF(N56&gt;M56,M57/N56,0)</f>
        <v>0</v>
      </c>
      <c r="O58" s="43"/>
      <c r="Q58" s="42"/>
      <c r="R58" s="132">
        <f>IF(R56&gt;S56,R57/R56,0)</f>
        <v>0</v>
      </c>
      <c r="S58" s="133">
        <f>IF(S56&gt;R56,R57/S56,0)</f>
        <v>0</v>
      </c>
      <c r="T58" s="43"/>
      <c r="V58" s="42"/>
      <c r="W58" s="132">
        <f>IF(W56&gt;X56,W57/W56,0)</f>
        <v>0</v>
      </c>
      <c r="X58" s="133">
        <f>IF(X56&gt;W56,W57/X56,0)</f>
        <v>0</v>
      </c>
      <c r="Y58" s="43"/>
      <c r="AA58" s="42"/>
      <c r="AB58" s="132">
        <f>IF(AB56&gt;AC56,AB57/AB56,0)</f>
        <v>0</v>
      </c>
      <c r="AC58" s="133">
        <f>IF(AC56&gt;AB56,AB57/AC56,0)</f>
        <v>0</v>
      </c>
      <c r="AD58" s="43"/>
      <c r="AF58" s="42"/>
      <c r="AG58" s="132">
        <f>IF(AG56&gt;AH56,AG57/AG56,0)</f>
        <v>0</v>
      </c>
      <c r="AH58" s="133">
        <f>IF(AH56&gt;AG56,AG57/AH56,0)</f>
        <v>0</v>
      </c>
      <c r="AI58" s="43"/>
    </row>
    <row r="59" spans="2:35" ht="13.5" thickBot="1">
      <c r="B59" s="169"/>
      <c r="C59" s="134">
        <f>IF(C58&gt;0,IF(C58&gt;$AK$1,IF(C58&gt;$AK$2,IF(C58&gt;$AK$3,IF(C58&gt;$AK$4,$AL$5,$AL$4),$AL$3),$AL$2),$AL$1),IF(D58&gt;0,IF(D58&gt;$AK$1,IF(D58&gt;$AK$2,IF(D58&gt;$AK$3,IF(D58&gt;$AK$4,0,$AL$5-$AL$4),$AL$3),$AL$2),$AL$1),$AL$1))</f>
        <v>4</v>
      </c>
      <c r="D59" s="135">
        <f>$AL$5-C59</f>
        <v>4</v>
      </c>
      <c r="E59" s="170"/>
      <c r="F59" s="113"/>
      <c r="G59" s="169"/>
      <c r="H59" s="134">
        <f>IF(H58&gt;0,IF(H58&gt;$AK$1,IF(H58&gt;$AK$2,IF(H58&gt;$AK$3,IF(H58&gt;$AK$4,$AL$5,$AL$4),$AL$3),$AL$2),$AL$1),IF(I58&gt;0,IF(I58&gt;$AK$1,IF(I58&gt;$AK$2,IF(I58&gt;$AK$3,IF(I58&gt;$AK$4,0,$AL$5-$AL$4),$AL$3),$AL$2),$AL$1),$AL$1))</f>
        <v>4</v>
      </c>
      <c r="I59" s="135">
        <f>$AL$5-H59</f>
        <v>4</v>
      </c>
      <c r="J59" s="170"/>
      <c r="K59" s="113"/>
      <c r="L59" s="169"/>
      <c r="M59" s="134">
        <f>IF(M58&gt;0,IF(M58&gt;$AK$1,IF(M58&gt;$AK$2,IF(M58&gt;$AK$3,IF(M58&gt;$AK$4,$AL$5,$AL$4),$AL$3),$AL$2),$AL$1),IF(N58&gt;0,IF(N58&gt;$AK$1,IF(N58&gt;$AK$2,IF(N58&gt;$AK$3,IF(N58&gt;$AK$4,0,$AL$5-$AL$4),$AL$3),$AL$2),$AL$1),$AL$1))</f>
        <v>4</v>
      </c>
      <c r="N59" s="135">
        <f>$AL$5-M59</f>
        <v>4</v>
      </c>
      <c r="O59" s="170"/>
      <c r="P59" s="113"/>
      <c r="Q59" s="169"/>
      <c r="R59" s="134">
        <f>IF(R58&gt;0,IF(R58&gt;$AK$1,IF(R58&gt;$AK$2,IF(R58&gt;$AK$3,IF(R58&gt;$AK$4,$AL$5,$AL$4),$AL$3),$AL$2),$AL$1),IF(S58&gt;0,IF(S58&gt;$AK$1,IF(S58&gt;$AK$2,IF(S58&gt;$AK$3,IF(S58&gt;$AK$4,0,$AL$5-$AL$4),$AL$3),$AL$2),$AL$1),$AL$1))</f>
        <v>4</v>
      </c>
      <c r="S59" s="135">
        <f>$AL$5-R59</f>
        <v>4</v>
      </c>
      <c r="T59" s="170"/>
      <c r="U59" s="113"/>
      <c r="V59" s="169"/>
      <c r="W59" s="134">
        <f>IF(W58&gt;0,IF(W58&gt;$AK$1,IF(W58&gt;$AK$2,IF(W58&gt;$AK$3,IF(W58&gt;$AK$4,$AL$5,$AL$4),$AL$3),$AL$2),$AL$1),IF(X58&gt;0,IF(X58&gt;$AK$1,IF(X58&gt;$AK$2,IF(X58&gt;$AK$3,IF(X58&gt;$AK$4,0,$AL$5-$AL$4),$AL$3),$AL$2),$AL$1),$AL$1))</f>
        <v>4</v>
      </c>
      <c r="X59" s="135">
        <f>$AL$5-W59</f>
        <v>4</v>
      </c>
      <c r="Y59" s="170"/>
      <c r="Z59" s="113"/>
      <c r="AA59" s="169"/>
      <c r="AB59" s="134">
        <f>IF(AB58&gt;0,IF(AB58&gt;$AK$1,IF(AB58&gt;$AK$2,IF(AB58&gt;$AK$3,IF(AB58&gt;$AK$4,$AL$5,$AL$4),$AL$3),$AL$2),$AL$1),IF(AC58&gt;0,IF(AC58&gt;$AK$1,IF(AC58&gt;$AK$2,IF(AC58&gt;$AK$3,IF(AC58&gt;$AK$4,0,$AL$5-$AL$4),$AL$3),$AL$2),$AL$1),$AL$1))</f>
        <v>4</v>
      </c>
      <c r="AC59" s="135">
        <f>$AL$5-AB59</f>
        <v>4</v>
      </c>
      <c r="AD59" s="170"/>
      <c r="AE59" s="113"/>
      <c r="AF59" s="169"/>
      <c r="AG59" s="134">
        <f>IF(AG58&gt;0,IF(AG58&gt;$AK$1,IF(AG58&gt;$AK$2,IF(AG58&gt;$AK$3,IF(AG58&gt;$AK$4,$AL$5,$AL$4),$AL$3),$AL$2),$AL$1),IF(AH58&gt;0,IF(AH58&gt;$AK$1,IF(AH58&gt;$AK$2,IF(AH58&gt;$AK$3,IF(AH58&gt;$AK$4,0,$AL$5-$AL$4),$AL$3),$AL$2),$AL$1),$AL$1))</f>
        <v>4</v>
      </c>
      <c r="AH59" s="135">
        <f>$AL$5-AG59</f>
        <v>4</v>
      </c>
      <c r="AI59" s="170"/>
    </row>
    <row r="60" spans="2:35" ht="12.75" hidden="1">
      <c r="B60" s="42"/>
      <c r="C60" s="116">
        <f>3*(C4+C17+C30+C43)</f>
        <v>0</v>
      </c>
      <c r="D60" s="116">
        <f>3*(D4+D17+D30+D43)</f>
        <v>0</v>
      </c>
      <c r="E60" s="117"/>
      <c r="F60" s="118"/>
      <c r="G60" s="119"/>
      <c r="H60" s="116">
        <f>2*(H4+H17+H30+H43)</f>
        <v>0</v>
      </c>
      <c r="I60" s="116">
        <f>2*(I4+I17+I30+I43)</f>
        <v>0</v>
      </c>
      <c r="J60" s="117"/>
      <c r="K60" s="118"/>
      <c r="L60" s="119"/>
      <c r="M60" s="116">
        <f>2*(M4+M17+M30+M43)</f>
        <v>0</v>
      </c>
      <c r="N60" s="116">
        <f>2*(N4+N17+N30+N43)</f>
        <v>0</v>
      </c>
      <c r="O60" s="117"/>
      <c r="P60" s="118"/>
      <c r="Q60" s="119"/>
      <c r="R60" s="116">
        <f>S4+S17+S30+S43</f>
        <v>0</v>
      </c>
      <c r="S60" s="116">
        <f>R4+R17+R30+R43</f>
        <v>0</v>
      </c>
      <c r="T60" s="117"/>
      <c r="U60" s="118"/>
      <c r="V60" s="119"/>
      <c r="W60" s="116">
        <f>X4+X17+X30+X43</f>
        <v>0</v>
      </c>
      <c r="X60" s="116">
        <f>W4+W17+W30+W43</f>
        <v>0</v>
      </c>
      <c r="Y60" s="117"/>
      <c r="Z60" s="118"/>
      <c r="AA60" s="119"/>
      <c r="AB60" s="116">
        <f>AC4+AC17+AC30+AC43</f>
        <v>0</v>
      </c>
      <c r="AC60" s="116">
        <f>AB4+AB17+AB30+AB43</f>
        <v>0</v>
      </c>
      <c r="AD60" s="117"/>
      <c r="AE60" s="118"/>
      <c r="AF60" s="119"/>
      <c r="AG60" s="116">
        <f>AH4+AH17+AH30+AH43</f>
        <v>0</v>
      </c>
      <c r="AH60" s="116">
        <f>AG4+AG17+AG30+AG43</f>
        <v>0</v>
      </c>
      <c r="AI60" s="112"/>
    </row>
    <row r="61" spans="2:35" ht="12.75" hidden="1">
      <c r="B61" s="40"/>
      <c r="C61" s="116">
        <f>D5+D18+D31+D44</f>
        <v>0</v>
      </c>
      <c r="D61" s="116">
        <f>C5+C18+C31+C44</f>
        <v>0</v>
      </c>
      <c r="E61" s="120"/>
      <c r="F61" s="118"/>
      <c r="G61" s="121"/>
      <c r="H61" s="116">
        <f>I5+I18+I31+I44</f>
        <v>0</v>
      </c>
      <c r="I61" s="116">
        <f>H5+H18+H31+H44</f>
        <v>0</v>
      </c>
      <c r="J61" s="120"/>
      <c r="K61" s="118"/>
      <c r="L61" s="121"/>
      <c r="M61" s="172"/>
      <c r="N61" s="172"/>
      <c r="O61" s="120"/>
      <c r="P61" s="118"/>
      <c r="Q61" s="121"/>
      <c r="R61" s="116">
        <f>2*(R5+R18+R31+R44)</f>
        <v>0</v>
      </c>
      <c r="S61" s="116">
        <f>2*(S5+S18+S31+S44)</f>
        <v>0</v>
      </c>
      <c r="T61" s="120"/>
      <c r="U61" s="118"/>
      <c r="V61" s="121"/>
      <c r="W61" s="116">
        <f>3*(W5+W18+W31+W44)</f>
        <v>0</v>
      </c>
      <c r="X61" s="116">
        <f>2*(X5+X18+X31+X44)</f>
        <v>0</v>
      </c>
      <c r="Y61" s="120"/>
      <c r="Z61" s="118"/>
      <c r="AA61" s="121"/>
      <c r="AB61" s="172"/>
      <c r="AC61" s="172"/>
      <c r="AD61" s="120"/>
      <c r="AE61" s="106"/>
      <c r="AF61" s="121"/>
      <c r="AG61" s="172"/>
      <c r="AH61" s="172"/>
      <c r="AI61" s="41"/>
    </row>
    <row r="62" spans="2:35" ht="12.75" hidden="1">
      <c r="B62" s="40"/>
      <c r="C62" s="116">
        <f>D6+D19+D32+D45</f>
        <v>0</v>
      </c>
      <c r="D62" s="116">
        <f>C6+C19+C32+C45</f>
        <v>0</v>
      </c>
      <c r="E62" s="120"/>
      <c r="F62" s="118"/>
      <c r="G62" s="121"/>
      <c r="H62" s="116">
        <f>I6+I19+I32+I45</f>
        <v>0</v>
      </c>
      <c r="I62" s="116">
        <f>H6+H19+H32+H45</f>
        <v>0</v>
      </c>
      <c r="J62" s="120"/>
      <c r="K62" s="118"/>
      <c r="L62" s="121"/>
      <c r="M62" s="116">
        <f>N6+N19+N32+N45</f>
        <v>0</v>
      </c>
      <c r="N62" s="116">
        <f>M6+M19+M32+M45</f>
        <v>0</v>
      </c>
      <c r="O62" s="120"/>
      <c r="P62" s="118"/>
      <c r="Q62" s="121"/>
      <c r="R62" s="172"/>
      <c r="S62" s="172"/>
      <c r="T62" s="120"/>
      <c r="U62" s="118"/>
      <c r="V62" s="121"/>
      <c r="W62" s="116">
        <f>X6+X19+X32+X45</f>
        <v>0</v>
      </c>
      <c r="X62" s="116">
        <f>W6+W19+W32+W45</f>
        <v>0</v>
      </c>
      <c r="Y62" s="120"/>
      <c r="Z62" s="118"/>
      <c r="AA62" s="121"/>
      <c r="AB62" s="116">
        <f>2*(AB6+AB19+AB32+AB45)</f>
        <v>0</v>
      </c>
      <c r="AC62" s="116">
        <f>2*(AC6+AC19+AC32+AB45)</f>
        <v>0</v>
      </c>
      <c r="AD62" s="120"/>
      <c r="AE62" s="106"/>
      <c r="AF62" s="121"/>
      <c r="AG62" s="116">
        <f>AH6+AH19+AH32+AH45</f>
        <v>0</v>
      </c>
      <c r="AH62" s="116">
        <f>AG6+AG19+AG32+AG45</f>
        <v>0</v>
      </c>
      <c r="AI62" s="41"/>
    </row>
    <row r="63" spans="2:35" ht="13.5" hidden="1" thickBot="1">
      <c r="B63" s="114"/>
      <c r="C63" s="122">
        <f>D7+D20+D33+D46</f>
        <v>0</v>
      </c>
      <c r="D63" s="122">
        <f>C7+C20+C33+C46</f>
        <v>0</v>
      </c>
      <c r="E63" s="123"/>
      <c r="F63" s="118"/>
      <c r="G63" s="124"/>
      <c r="H63" s="171"/>
      <c r="I63" s="171"/>
      <c r="J63" s="123"/>
      <c r="K63" s="118"/>
      <c r="L63" s="124"/>
      <c r="M63" s="122">
        <f>N7+N20+N33+N46</f>
        <v>0</v>
      </c>
      <c r="N63" s="122">
        <f>M7+M20+M33+M46</f>
        <v>0</v>
      </c>
      <c r="O63" s="123"/>
      <c r="P63" s="118"/>
      <c r="Q63" s="124"/>
      <c r="R63" s="125">
        <f>S7+S20+S33+S46</f>
        <v>0</v>
      </c>
      <c r="S63" s="125">
        <f>R7+R20+R33+R46</f>
        <v>0</v>
      </c>
      <c r="T63" s="123"/>
      <c r="U63" s="118"/>
      <c r="V63" s="124"/>
      <c r="W63" s="171"/>
      <c r="X63" s="171"/>
      <c r="Y63" s="123"/>
      <c r="Z63" s="118"/>
      <c r="AA63" s="124"/>
      <c r="AB63" s="122">
        <f>AC7+AC20+AC33+AC46</f>
        <v>0</v>
      </c>
      <c r="AC63" s="122">
        <f>AB7+AB20+AB33+AB46</f>
        <v>0</v>
      </c>
      <c r="AD63" s="123"/>
      <c r="AE63" s="106"/>
      <c r="AF63" s="124"/>
      <c r="AG63" s="122">
        <f>2*(AG7+AG20+AG33+AG46)</f>
        <v>0</v>
      </c>
      <c r="AH63" s="122">
        <f>2*(AH7+AH20+AH33+AH46)</f>
        <v>0</v>
      </c>
      <c r="AI63" s="115"/>
    </row>
    <row r="64" spans="2:35" ht="13.5" thickBot="1">
      <c r="B64" s="24"/>
      <c r="C64" s="25"/>
      <c r="D64" s="25"/>
      <c r="E64" s="24"/>
      <c r="G64" s="24"/>
      <c r="H64" s="25"/>
      <c r="I64" s="25"/>
      <c r="J64" s="24"/>
      <c r="L64" s="24"/>
      <c r="M64" s="25"/>
      <c r="N64" s="25"/>
      <c r="O64" s="24"/>
      <c r="Q64" s="24"/>
      <c r="R64" s="25"/>
      <c r="S64" s="25"/>
      <c r="T64" s="24"/>
      <c r="V64" s="24"/>
      <c r="W64" s="25"/>
      <c r="X64" s="25"/>
      <c r="Y64" s="24"/>
      <c r="AA64" s="24"/>
      <c r="AB64" s="25"/>
      <c r="AC64" s="25"/>
      <c r="AD64" s="24"/>
      <c r="AF64" s="24"/>
      <c r="AG64" s="25"/>
      <c r="AH64" s="25"/>
      <c r="AI64" s="24"/>
    </row>
    <row r="65" spans="2:35" ht="12.75">
      <c r="B65" s="111"/>
      <c r="C65" s="173">
        <f>SUM(C69:C72)</f>
        <v>0</v>
      </c>
      <c r="D65" s="173">
        <f>SUM(D69:D72)</f>
        <v>0</v>
      </c>
      <c r="E65" s="39"/>
      <c r="G65" s="111"/>
      <c r="H65" s="110">
        <f>SUM(H69:H72)</f>
        <v>0</v>
      </c>
      <c r="I65" s="110">
        <f>SUM(I69:I72)</f>
        <v>0</v>
      </c>
      <c r="J65" s="39"/>
      <c r="L65" s="111"/>
      <c r="M65" s="110">
        <f>SUM(M69:M72)</f>
        <v>0</v>
      </c>
      <c r="N65" s="110">
        <f>SUM(N69:N72)</f>
        <v>0</v>
      </c>
      <c r="O65" s="39"/>
      <c r="Q65" s="111"/>
      <c r="R65" s="110">
        <f>SUM(R69:R72)</f>
        <v>0</v>
      </c>
      <c r="S65" s="110">
        <f>SUM(S69:S72)</f>
        <v>0</v>
      </c>
      <c r="T65" s="39"/>
      <c r="V65" s="111"/>
      <c r="W65" s="110">
        <f>SUM(W69:W72)</f>
        <v>0</v>
      </c>
      <c r="X65" s="110">
        <f>SUM(X69:X72)</f>
        <v>0</v>
      </c>
      <c r="Y65" s="39"/>
      <c r="AA65" s="111"/>
      <c r="AB65" s="110">
        <f>SUM(AB69:AB72)</f>
        <v>0</v>
      </c>
      <c r="AC65" s="110">
        <f>SUM(AC69:AC72)</f>
        <v>0</v>
      </c>
      <c r="AD65" s="39"/>
      <c r="AF65" s="111"/>
      <c r="AG65" s="173">
        <f>SUM(AG69:AG72)</f>
        <v>0</v>
      </c>
      <c r="AH65" s="173">
        <f>SUM(AH69:AH72)</f>
        <v>0</v>
      </c>
      <c r="AI65" s="39"/>
    </row>
    <row r="66" spans="2:35" ht="13.5" thickBot="1">
      <c r="B66" s="40">
        <v>1</v>
      </c>
      <c r="C66" s="235">
        <f>IF(C65-D65&gt;0,C65-D65,D65-C65)</f>
        <v>0</v>
      </c>
      <c r="D66" s="235"/>
      <c r="E66" s="41">
        <v>7</v>
      </c>
      <c r="G66" s="40">
        <v>2</v>
      </c>
      <c r="H66" s="235">
        <f>IF(H65-I65&gt;0,H65-I65,I65-H65)</f>
        <v>0</v>
      </c>
      <c r="I66" s="235"/>
      <c r="J66" s="41">
        <v>7</v>
      </c>
      <c r="L66" s="40">
        <v>3</v>
      </c>
      <c r="M66" s="235">
        <f>IF(M65-N65&gt;0,M65-N65,N65-M65)</f>
        <v>0</v>
      </c>
      <c r="N66" s="235"/>
      <c r="O66" s="41">
        <v>7</v>
      </c>
      <c r="Q66" s="40">
        <v>4</v>
      </c>
      <c r="R66" s="235">
        <f>IF(R65-S65&gt;0,R65-S65,S65-R65)</f>
        <v>0</v>
      </c>
      <c r="S66" s="235"/>
      <c r="T66" s="41">
        <v>7</v>
      </c>
      <c r="V66" s="40">
        <v>5</v>
      </c>
      <c r="W66" s="235">
        <f>IF(W65-X65&gt;0,W65-X65,X65-W65)</f>
        <v>0</v>
      </c>
      <c r="X66" s="235"/>
      <c r="Y66" s="41">
        <v>7</v>
      </c>
      <c r="AA66" s="40">
        <v>6</v>
      </c>
      <c r="AB66" s="235">
        <f>IF(AB65-AC65&gt;0,AB65-AC65,AC65-AB65)</f>
        <v>0</v>
      </c>
      <c r="AC66" s="235"/>
      <c r="AD66" s="41">
        <v>7</v>
      </c>
      <c r="AF66" s="40">
        <v>1</v>
      </c>
      <c r="AG66" s="235">
        <f>IF(AG65-AH65&gt;0,AG65-AH65,AH65-AG65)</f>
        <v>0</v>
      </c>
      <c r="AH66" s="235"/>
      <c r="AI66" s="41">
        <v>4</v>
      </c>
    </row>
    <row r="67" spans="2:35" ht="12.75">
      <c r="B67" s="42"/>
      <c r="C67" s="132">
        <f>IF(C65&gt;D65,C66/C65,0)</f>
        <v>0</v>
      </c>
      <c r="D67" s="133">
        <f>IF(D65&gt;C65,C66/D65,0)</f>
        <v>0</v>
      </c>
      <c r="E67" s="43"/>
      <c r="G67" s="42"/>
      <c r="H67" s="132">
        <f>IF(H65&gt;I65,H66/H65,0)</f>
        <v>0</v>
      </c>
      <c r="I67" s="133">
        <f>IF(I65&gt;H65,H66/I65,0)</f>
        <v>0</v>
      </c>
      <c r="J67" s="43"/>
      <c r="L67" s="42"/>
      <c r="M67" s="132">
        <f>IF(M65&gt;N65,M66/M65,0)</f>
        <v>0</v>
      </c>
      <c r="N67" s="133">
        <f>IF(N65&gt;M65,M66/N65,0)</f>
        <v>0</v>
      </c>
      <c r="O67" s="43"/>
      <c r="Q67" s="42"/>
      <c r="R67" s="132">
        <f>IF(R65&gt;S65,R66/R65,0)</f>
        <v>0</v>
      </c>
      <c r="S67" s="133">
        <f>IF(S65&gt;R65,R66/S65,0)</f>
        <v>0</v>
      </c>
      <c r="T67" s="43"/>
      <c r="V67" s="42"/>
      <c r="W67" s="132">
        <f>IF(W65&gt;X65,W66/W65,0)</f>
        <v>0</v>
      </c>
      <c r="X67" s="133">
        <f>IF(X65&gt;W65,W66/X65,0)</f>
        <v>0</v>
      </c>
      <c r="Y67" s="43"/>
      <c r="AA67" s="42"/>
      <c r="AB67" s="132">
        <f>IF(AB65&gt;AC65,AB66/AB65,0)</f>
        <v>0</v>
      </c>
      <c r="AC67" s="133">
        <f>IF(AC65&gt;AB65,AB66/AC65,0)</f>
        <v>0</v>
      </c>
      <c r="AD67" s="43"/>
      <c r="AF67" s="42"/>
      <c r="AG67" s="132">
        <f>IF(AG65&gt;AH65,AG66/AG65,0)</f>
        <v>0</v>
      </c>
      <c r="AH67" s="133">
        <f>IF(AH65&gt;AG65,AG66/AH65,0)</f>
        <v>0</v>
      </c>
      <c r="AI67" s="43"/>
    </row>
    <row r="68" spans="2:35" ht="13.5" thickBot="1">
      <c r="B68" s="169"/>
      <c r="C68" s="134">
        <f>IF(C67&gt;0,IF(C67&gt;$AK$1,IF(C67&gt;$AK$2,IF(C67&gt;$AK$3,IF(C67&gt;$AK$4,$AL$5,$AL$4),$AL$3),$AL$2),$AL$1),IF(D67&gt;0,IF(D67&gt;$AK$1,IF(D67&gt;$AK$2,IF(D67&gt;$AK$3,IF(D67&gt;$AK$4,0,$AL$5-$AL$4),$AL$3),$AL$2),$AL$1),$AL$1))</f>
        <v>4</v>
      </c>
      <c r="D68" s="135">
        <f>$AL$5-C68</f>
        <v>4</v>
      </c>
      <c r="E68" s="170"/>
      <c r="F68" s="113"/>
      <c r="G68" s="169"/>
      <c r="H68" s="134">
        <f>IF(H67&gt;0,IF(H67&gt;$AK$1,IF(H67&gt;$AK$2,IF(H67&gt;$AK$3,IF(H67&gt;$AK$4,$AL$5,$AL$4),$AL$3),$AL$2),$AL$1),IF(I67&gt;0,IF(I67&gt;$AK$1,IF(I67&gt;$AK$2,IF(I67&gt;$AK$3,IF(I67&gt;$AK$4,0,$AL$5-$AL$4),$AL$3),$AL$2),$AL$1),$AL$1))</f>
        <v>4</v>
      </c>
      <c r="I68" s="135">
        <f>$AL$5-H68</f>
        <v>4</v>
      </c>
      <c r="J68" s="170"/>
      <c r="K68" s="113"/>
      <c r="L68" s="169"/>
      <c r="M68" s="134">
        <f>IF(M67&gt;0,IF(M67&gt;$AK$1,IF(M67&gt;$AK$2,IF(M67&gt;$AK$3,IF(M67&gt;$AK$4,$AL$5,$AL$4),$AL$3),$AL$2),$AL$1),IF(N67&gt;0,IF(N67&gt;$AK$1,IF(N67&gt;$AK$2,IF(N67&gt;$AK$3,IF(N67&gt;$AK$4,0,$AL$5-$AL$4),$AL$3),$AL$2),$AL$1),$AL$1))</f>
        <v>4</v>
      </c>
      <c r="N68" s="135">
        <f>$AL$5-M68</f>
        <v>4</v>
      </c>
      <c r="O68" s="170"/>
      <c r="P68" s="113"/>
      <c r="Q68" s="169"/>
      <c r="R68" s="134">
        <f>IF(R67&gt;0,IF(R67&gt;$AK$1,IF(R67&gt;$AK$2,IF(R67&gt;$AK$3,IF(R67&gt;$AK$4,$AL$5,$AL$4),$AL$3),$AL$2),$AL$1),IF(S67&gt;0,IF(S67&gt;$AK$1,IF(S67&gt;$AK$2,IF(S67&gt;$AK$3,IF(S67&gt;$AK$4,0,$AL$5-$AL$4),$AL$3),$AL$2),$AL$1),$AL$1))</f>
        <v>4</v>
      </c>
      <c r="S68" s="135">
        <f>$AL$5-R68</f>
        <v>4</v>
      </c>
      <c r="T68" s="170"/>
      <c r="U68" s="113"/>
      <c r="V68" s="169"/>
      <c r="W68" s="134">
        <f>IF(W67&gt;0,IF(W67&gt;$AK$1,IF(W67&gt;$AK$2,IF(W67&gt;$AK$3,IF(W67&gt;$AK$4,$AL$5,$AL$4),$AL$3),$AL$2),$AL$1),IF(X67&gt;0,IF(X67&gt;$AK$1,IF(X67&gt;$AK$2,IF(X67&gt;$AK$3,IF(X67&gt;$AK$4,0,$AL$5-$AL$4),$AL$3),$AL$2),$AL$1),$AL$1))</f>
        <v>4</v>
      </c>
      <c r="X68" s="135">
        <f>$AL$5-W68</f>
        <v>4</v>
      </c>
      <c r="Y68" s="170"/>
      <c r="Z68" s="113"/>
      <c r="AA68" s="169"/>
      <c r="AB68" s="134">
        <f>IF(AB67&gt;0,IF(AB67&gt;$AK$1,IF(AB67&gt;$AK$2,IF(AB67&gt;$AK$3,IF(AB67&gt;$AK$4,$AL$5,$AL$4),$AL$3),$AL$2),$AL$1),IF(AC67&gt;0,IF(AC67&gt;$AK$1,IF(AC67&gt;$AK$2,IF(AC67&gt;$AK$3,IF(AC67&gt;$AK$4,0,$AL$5-$AL$4),$AL$3),$AL$2),$AL$1),$AL$1))</f>
        <v>4</v>
      </c>
      <c r="AC68" s="135">
        <f>$AL$5-AB68</f>
        <v>4</v>
      </c>
      <c r="AD68" s="170"/>
      <c r="AF68" s="169"/>
      <c r="AG68" s="134">
        <f>IF(AG67&gt;0,IF(AG67&gt;$AK$1,IF(AG67&gt;$AK$2,IF(AG67&gt;$AK$3,IF(AG67&gt;$AK$4,$AL$5,$AL$4),$AL$3),$AL$2),$AL$1),IF(AH67&gt;0,IF(AH67&gt;$AK$1,IF(AH67&gt;$AK$2,IF(AH67&gt;$AK$3,IF(AH67&gt;$AK$4,0,$AL$5-$AL$4),$AL$3),$AL$2),$AL$1),$AL$1))</f>
        <v>4</v>
      </c>
      <c r="AH68" s="135">
        <f>$AL$5-AG68</f>
        <v>4</v>
      </c>
      <c r="AI68" s="170"/>
    </row>
    <row r="69" spans="2:35" ht="12.75" hidden="1">
      <c r="B69" s="40"/>
      <c r="C69" s="116">
        <f>N4+N17+N30+N43</f>
        <v>0</v>
      </c>
      <c r="D69" s="116">
        <f>M4+M17+M30+M43</f>
        <v>0</v>
      </c>
      <c r="E69" s="128"/>
      <c r="F69" s="118"/>
      <c r="G69" s="119"/>
      <c r="H69" s="116">
        <f>2*(AB4+AB17+AB30+AB43)</f>
        <v>0</v>
      </c>
      <c r="I69" s="116">
        <f>2*(AC4+AC17+AC30+AC43)</f>
        <v>0</v>
      </c>
      <c r="J69" s="128"/>
      <c r="K69" s="118"/>
      <c r="L69" s="119"/>
      <c r="M69" s="172"/>
      <c r="N69" s="172"/>
      <c r="O69" s="128"/>
      <c r="P69" s="118"/>
      <c r="Q69" s="119"/>
      <c r="R69" s="116">
        <f>2*(W4+W17+W30+W43)</f>
        <v>0</v>
      </c>
      <c r="S69" s="116">
        <f>2*(X4+X17+X30+X43)</f>
        <v>0</v>
      </c>
      <c r="T69" s="128"/>
      <c r="U69" s="118"/>
      <c r="V69" s="119"/>
      <c r="W69" s="116">
        <f>R4+R17+R30+R43</f>
        <v>0</v>
      </c>
      <c r="X69" s="116">
        <f>S4+S17+S30+S43</f>
        <v>0</v>
      </c>
      <c r="Y69" s="128"/>
      <c r="Z69" s="118"/>
      <c r="AA69" s="119"/>
      <c r="AB69" s="116">
        <f>H4+H17+H30+H43</f>
        <v>0</v>
      </c>
      <c r="AC69" s="116">
        <f>I4+I17+I30+I43</f>
        <v>0</v>
      </c>
      <c r="AD69" s="128"/>
      <c r="AF69" s="119"/>
      <c r="AG69" s="116">
        <f>I4+I17+I30+I43</f>
        <v>0</v>
      </c>
      <c r="AH69" s="116">
        <f>H4+H17+H30+H43</f>
        <v>0</v>
      </c>
      <c r="AI69" s="128"/>
    </row>
    <row r="70" spans="2:35" ht="12.75" hidden="1">
      <c r="B70" s="40"/>
      <c r="C70" s="116">
        <f>3*(M5+M18+M31+M44)</f>
        <v>0</v>
      </c>
      <c r="D70" s="116">
        <f>3*(N5+N18+N31+N44)</f>
        <v>0</v>
      </c>
      <c r="E70" s="128"/>
      <c r="F70" s="118"/>
      <c r="G70" s="119"/>
      <c r="H70" s="172"/>
      <c r="I70" s="172"/>
      <c r="J70" s="128"/>
      <c r="K70" s="118"/>
      <c r="L70" s="119"/>
      <c r="M70" s="116">
        <f>C5+C18+C31+C44</f>
        <v>0</v>
      </c>
      <c r="N70" s="116">
        <f>D5+D18+D31+D44</f>
        <v>0</v>
      </c>
      <c r="O70" s="128"/>
      <c r="P70" s="118"/>
      <c r="Q70" s="119"/>
      <c r="R70" s="116">
        <f>X5+X18+X31+X44</f>
        <v>0</v>
      </c>
      <c r="S70" s="116">
        <f>W5+W18+W31+W44</f>
        <v>0</v>
      </c>
      <c r="T70" s="128"/>
      <c r="U70" s="118"/>
      <c r="V70" s="119"/>
      <c r="W70" s="116">
        <f>R5+R18+R31+R44</f>
        <v>0</v>
      </c>
      <c r="X70" s="116">
        <f>S5+S18+S31+S44</f>
        <v>0</v>
      </c>
      <c r="Y70" s="128"/>
      <c r="Z70" s="118"/>
      <c r="AA70" s="119"/>
      <c r="AB70" s="116">
        <f>2*(I5+I18+I31+I44)</f>
        <v>0</v>
      </c>
      <c r="AC70" s="116">
        <f>2*(H5+H18+H31+H44)</f>
        <v>0</v>
      </c>
      <c r="AD70" s="128"/>
      <c r="AF70" s="119"/>
      <c r="AG70" s="116">
        <f>I5+I18+I31+I44</f>
        <v>0</v>
      </c>
      <c r="AH70" s="116">
        <f>H5+H18+H31+H44</f>
        <v>0</v>
      </c>
      <c r="AI70" s="128"/>
    </row>
    <row r="71" spans="2:35" ht="12.75" hidden="1">
      <c r="B71" s="40"/>
      <c r="C71" s="126">
        <f>N6+N19+N32+N45</f>
        <v>0</v>
      </c>
      <c r="D71" s="126">
        <f>M6+M19+M32+M45</f>
        <v>0</v>
      </c>
      <c r="E71" s="128"/>
      <c r="F71" s="118"/>
      <c r="G71" s="119"/>
      <c r="H71" s="116">
        <f>AC6+AC19+AC32+AC45</f>
        <v>0</v>
      </c>
      <c r="I71" s="116">
        <f>AB6+AB19+AB32+AB45</f>
        <v>0</v>
      </c>
      <c r="J71" s="128"/>
      <c r="K71" s="118"/>
      <c r="L71" s="119"/>
      <c r="M71" s="116">
        <f>C6+C19+C32+C45</f>
        <v>0</v>
      </c>
      <c r="N71" s="116">
        <f>D6+D19+D32+D45</f>
        <v>0</v>
      </c>
      <c r="O71" s="128"/>
      <c r="P71" s="118"/>
      <c r="Q71" s="119"/>
      <c r="R71" s="116">
        <f>X6+X19+X32+X45</f>
        <v>0</v>
      </c>
      <c r="S71" s="116">
        <f>W6+W19+W32+W45</f>
        <v>0</v>
      </c>
      <c r="T71" s="128"/>
      <c r="U71" s="118"/>
      <c r="V71" s="119"/>
      <c r="W71" s="172"/>
      <c r="X71" s="172"/>
      <c r="Y71" s="128"/>
      <c r="Z71" s="118"/>
      <c r="AA71" s="119"/>
      <c r="AB71" s="116">
        <f>H6+H19+H32+H45</f>
        <v>0</v>
      </c>
      <c r="AC71" s="116">
        <f>I6+I19+I32+I45</f>
        <v>0</v>
      </c>
      <c r="AD71" s="128"/>
      <c r="AF71" s="119"/>
      <c r="AG71" s="116">
        <f>I6+I19+I32+I45</f>
        <v>0</v>
      </c>
      <c r="AH71" s="116">
        <f>H6+H19+H32+H45</f>
        <v>0</v>
      </c>
      <c r="AI71" s="128"/>
    </row>
    <row r="72" spans="2:35" ht="13.5" hidden="1" thickBot="1">
      <c r="B72" s="114"/>
      <c r="C72" s="125">
        <f>+N7+N20+N33+N46</f>
        <v>0</v>
      </c>
      <c r="D72" s="125">
        <f>M7+M20+M33+M46</f>
        <v>0</v>
      </c>
      <c r="E72" s="129"/>
      <c r="F72" s="106"/>
      <c r="G72" s="130"/>
      <c r="H72" s="131">
        <f>AC7+AC20+AC33+AC46</f>
        <v>0</v>
      </c>
      <c r="I72" s="131">
        <f>AB7+AB20+AB33+AB46</f>
        <v>0</v>
      </c>
      <c r="J72" s="129"/>
      <c r="K72" s="106"/>
      <c r="L72" s="130"/>
      <c r="M72" s="131">
        <f>2*(D7+D20+D33+D46)</f>
        <v>0</v>
      </c>
      <c r="N72" s="131">
        <f>2*(C7+C20+C33+C46)</f>
        <v>0</v>
      </c>
      <c r="O72" s="129"/>
      <c r="P72" s="106"/>
      <c r="Q72" s="130"/>
      <c r="R72" s="171"/>
      <c r="S72" s="171"/>
      <c r="T72" s="129"/>
      <c r="U72" s="106"/>
      <c r="V72" s="130"/>
      <c r="W72" s="131">
        <f>3*(S7+S20+S33+S46)</f>
        <v>0</v>
      </c>
      <c r="X72" s="131">
        <f>3*(R7+R20+R33+R46)</f>
        <v>0</v>
      </c>
      <c r="Y72" s="129"/>
      <c r="Z72" s="106"/>
      <c r="AA72" s="130"/>
      <c r="AB72" s="171"/>
      <c r="AC72" s="171"/>
      <c r="AD72" s="129"/>
      <c r="AF72" s="130"/>
      <c r="AG72" s="131">
        <f>3*(H7+H20+H33+H46)</f>
        <v>0</v>
      </c>
      <c r="AH72" s="131">
        <f>3*(I7+I20+I33+I46)</f>
        <v>0</v>
      </c>
      <c r="AI72" s="129"/>
    </row>
    <row r="73" spans="2:35" ht="13.5" thickBot="1">
      <c r="B73" s="24"/>
      <c r="C73" s="127"/>
      <c r="D73" s="127"/>
      <c r="E73" s="107"/>
      <c r="F73" s="106"/>
      <c r="G73" s="107"/>
      <c r="H73" s="127"/>
      <c r="I73" s="127"/>
      <c r="J73" s="107"/>
      <c r="K73" s="106"/>
      <c r="L73" s="107"/>
      <c r="M73" s="127"/>
      <c r="N73" s="127"/>
      <c r="O73" s="107"/>
      <c r="P73" s="106"/>
      <c r="Q73" s="107"/>
      <c r="R73" s="127"/>
      <c r="S73" s="127"/>
      <c r="T73" s="107"/>
      <c r="U73" s="106"/>
      <c r="V73" s="107"/>
      <c r="W73" s="127"/>
      <c r="X73" s="127"/>
      <c r="Y73" s="107"/>
      <c r="Z73" s="106"/>
      <c r="AA73" s="107"/>
      <c r="AB73" s="127"/>
      <c r="AC73" s="127"/>
      <c r="AD73" s="107"/>
      <c r="AF73" s="24"/>
      <c r="AG73" s="25"/>
      <c r="AH73" s="25"/>
      <c r="AI73" s="24"/>
    </row>
    <row r="74" spans="2:35" ht="12.75">
      <c r="B74" s="111"/>
      <c r="C74" s="173">
        <f>SUM(C78:C81)</f>
        <v>0</v>
      </c>
      <c r="D74" s="173">
        <f>SUM(D78:D81)</f>
        <v>0</v>
      </c>
      <c r="E74" s="39"/>
      <c r="G74" s="111"/>
      <c r="H74" s="110">
        <f>SUM(H78:H81)</f>
        <v>0</v>
      </c>
      <c r="I74" s="110">
        <f>SUM(I78:I81)</f>
        <v>0</v>
      </c>
      <c r="J74" s="39"/>
      <c r="L74" s="111"/>
      <c r="M74" s="110">
        <f>SUM(M78:M81)</f>
        <v>0</v>
      </c>
      <c r="N74" s="110">
        <f>SUM(N78:N81)</f>
        <v>0</v>
      </c>
      <c r="O74" s="39"/>
      <c r="Q74" s="111"/>
      <c r="R74" s="110">
        <f>SUM(R78:R81)</f>
        <v>0</v>
      </c>
      <c r="S74" s="110">
        <f>SUM(S78:S81)</f>
        <v>0</v>
      </c>
      <c r="T74" s="39"/>
      <c r="V74" s="111"/>
      <c r="W74" s="110">
        <f>SUM(W78:W81)</f>
        <v>0</v>
      </c>
      <c r="X74" s="110">
        <f>SUM(X78:X81)</f>
        <v>0</v>
      </c>
      <c r="Y74" s="39"/>
      <c r="AA74" s="111"/>
      <c r="AB74" s="173">
        <f>SUM(AB78:AB81)</f>
        <v>0</v>
      </c>
      <c r="AC74" s="173">
        <f>SUM(AC78:AC81)</f>
        <v>0</v>
      </c>
      <c r="AD74" s="39"/>
      <c r="AF74" s="111"/>
      <c r="AG74" s="110">
        <f>SUM(AG78:AG81)</f>
        <v>0</v>
      </c>
      <c r="AH74" s="110">
        <f>SUM(AH78:AH81)</f>
        <v>0</v>
      </c>
      <c r="AI74" s="39"/>
    </row>
    <row r="75" spans="2:35" ht="13.5" thickBot="1">
      <c r="B75" s="40">
        <v>1</v>
      </c>
      <c r="C75" s="235">
        <f>IF(C74-D74&gt;0,C74-D74,D74-C74)</f>
        <v>0</v>
      </c>
      <c r="D75" s="235"/>
      <c r="E75" s="41">
        <v>6</v>
      </c>
      <c r="G75" s="40">
        <v>2</v>
      </c>
      <c r="H75" s="235">
        <f>IF(H74-I74&gt;0,H74-I74,I74-H74)</f>
        <v>0</v>
      </c>
      <c r="I75" s="235"/>
      <c r="J75" s="41">
        <v>6</v>
      </c>
      <c r="L75" s="40">
        <v>3</v>
      </c>
      <c r="M75" s="235">
        <f>IF(M74-N74&gt;0,M74-N74,N74-M74)</f>
        <v>0</v>
      </c>
      <c r="N75" s="235"/>
      <c r="O75" s="41">
        <v>6</v>
      </c>
      <c r="Q75" s="40">
        <v>4</v>
      </c>
      <c r="R75" s="235">
        <f>IF(R74-S74&gt;0,R74-S74,S74-R74)</f>
        <v>0</v>
      </c>
      <c r="S75" s="235"/>
      <c r="T75" s="41">
        <v>6</v>
      </c>
      <c r="V75" s="40">
        <v>5</v>
      </c>
      <c r="W75" s="235">
        <f>IF(W74-X74&gt;0,W74-X74,X74-W74)</f>
        <v>0</v>
      </c>
      <c r="X75" s="235"/>
      <c r="Y75" s="41">
        <v>6</v>
      </c>
      <c r="AA75" s="40">
        <v>1</v>
      </c>
      <c r="AB75" s="235">
        <f>IF(AB74-AC74&gt;0,AB74-AC74,AC74-AB74)</f>
        <v>0</v>
      </c>
      <c r="AC75" s="235"/>
      <c r="AD75" s="41">
        <v>2</v>
      </c>
      <c r="AF75" s="40">
        <v>2</v>
      </c>
      <c r="AG75" s="235">
        <f>IF(AG74-AH74&gt;0,AG74-AH74,AH74-AG74)</f>
        <v>0</v>
      </c>
      <c r="AH75" s="235"/>
      <c r="AI75" s="41">
        <v>4</v>
      </c>
    </row>
    <row r="76" spans="2:35" ht="12.75">
      <c r="B76" s="42"/>
      <c r="C76" s="132">
        <f>IF(C74&gt;D74,C75/C74,0)</f>
        <v>0</v>
      </c>
      <c r="D76" s="133">
        <f>IF(D74&gt;C74,C75/D74,0)</f>
        <v>0</v>
      </c>
      <c r="E76" s="43"/>
      <c r="G76" s="42"/>
      <c r="H76" s="132">
        <f>IF(H74&gt;I74,H75/H74,0)</f>
        <v>0</v>
      </c>
      <c r="I76" s="133">
        <f>IF(I74&gt;H74,H75/I74,0)</f>
        <v>0</v>
      </c>
      <c r="J76" s="43"/>
      <c r="L76" s="42"/>
      <c r="M76" s="132">
        <f>IF(M74&gt;N74,M75/M74,0)</f>
        <v>0</v>
      </c>
      <c r="N76" s="133">
        <f>IF(N74&gt;M74,M75/N74,0)</f>
        <v>0</v>
      </c>
      <c r="O76" s="43"/>
      <c r="Q76" s="42"/>
      <c r="R76" s="132">
        <f>IF(R74&gt;S74,R75/R74,0)</f>
        <v>0</v>
      </c>
      <c r="S76" s="133">
        <f>IF(S74&gt;R74,R75/S74,0)</f>
        <v>0</v>
      </c>
      <c r="T76" s="43"/>
      <c r="V76" s="42"/>
      <c r="W76" s="132">
        <f>IF(W74&gt;X74,W75/W74,0)</f>
        <v>0</v>
      </c>
      <c r="X76" s="133">
        <f>IF(X74&gt;W74,W75/X74,0)</f>
        <v>0</v>
      </c>
      <c r="Y76" s="43"/>
      <c r="AA76" s="42"/>
      <c r="AB76" s="132">
        <f>IF(AB74&gt;AC74,AB75/AB74,0)</f>
        <v>0</v>
      </c>
      <c r="AC76" s="133">
        <f>IF(AC74&gt;AB74,AB75/AC74,0)</f>
        <v>0</v>
      </c>
      <c r="AD76" s="43"/>
      <c r="AF76" s="42"/>
      <c r="AG76" s="132">
        <f>IF(AG74&gt;AH74,AG75/AG74,0)</f>
        <v>0</v>
      </c>
      <c r="AH76" s="133">
        <f>IF(AH74&gt;AG74,AG75/AH74,0)</f>
        <v>0</v>
      </c>
      <c r="AI76" s="43"/>
    </row>
    <row r="77" spans="2:35" ht="13.5" thickBot="1">
      <c r="B77" s="169"/>
      <c r="C77" s="134">
        <f>IF(C76&gt;0,IF(C76&gt;$AK$1,IF(C76&gt;$AK$2,IF(C76&gt;$AK$3,IF(C76&gt;$AK$4,$AL$5,$AL$4),$AL$3),$AL$2),$AL$1),IF(D76&gt;0,IF(D76&gt;$AK$1,IF(D76&gt;$AK$2,IF(D76&gt;$AK$3,IF(D76&gt;$AK$4,0,$AL$5-$AL$4),$AL$3),$AL$2),$AL$1),$AL$1))</f>
        <v>4</v>
      </c>
      <c r="D77" s="135">
        <f>$AL$5-C77</f>
        <v>4</v>
      </c>
      <c r="E77" s="170"/>
      <c r="G77" s="169"/>
      <c r="H77" s="134">
        <f>IF(H76&gt;0,IF(H76&gt;$AK$1,IF(H76&gt;$AK$2,IF(H76&gt;$AK$3,IF(H76&gt;$AK$4,$AL$5,$AL$4),$AL$3),$AL$2),$AL$1),IF(I76&gt;0,IF(I76&gt;$AK$1,IF(I76&gt;$AK$2,IF(I76&gt;$AK$3,IF(I76&gt;$AK$4,0,$AL$5-$AL$4),$AL$3),$AL$2),$AL$1),$AL$1))</f>
        <v>4</v>
      </c>
      <c r="I77" s="135">
        <f>$AL$5-H77</f>
        <v>4</v>
      </c>
      <c r="J77" s="170"/>
      <c r="L77" s="169"/>
      <c r="M77" s="134">
        <f>IF(M76&gt;0,IF(M76&gt;$AK$1,IF(M76&gt;$AK$2,IF(M76&gt;$AK$3,IF(M76&gt;$AK$4,$AL$5,$AL$4),$AL$3),$AL$2),$AL$1),IF(N76&gt;0,IF(N76&gt;$AK$1,IF(N76&gt;$AK$2,IF(N76&gt;$AK$3,IF(N76&gt;$AK$4,0,$AL$5-$AL$4),$AL$3),$AL$2),$AL$1),$AL$1))</f>
        <v>4</v>
      </c>
      <c r="N77" s="135">
        <f>$AL$5-M77</f>
        <v>4</v>
      </c>
      <c r="O77" s="170"/>
      <c r="Q77" s="169"/>
      <c r="R77" s="134">
        <f>IF(R76&gt;0,IF(R76&gt;$AK$1,IF(R76&gt;$AK$2,IF(R76&gt;$AK$3,IF(R76&gt;$AK$4,$AL$5,$AL$4),$AL$3),$AL$2),$AL$1),IF(S76&gt;0,IF(S76&gt;$AK$1,IF(S76&gt;$AK$2,IF(S76&gt;$AK$3,IF(S76&gt;$AK$4,0,$AL$5-$AL$4),$AL$3),$AL$2),$AL$1),$AL$1))</f>
        <v>4</v>
      </c>
      <c r="S77" s="135">
        <f>$AL$5-R77</f>
        <v>4</v>
      </c>
      <c r="T77" s="170"/>
      <c r="V77" s="169"/>
      <c r="W77" s="134">
        <f>IF(W76&gt;0,IF(W76&gt;$AK$1,IF(W76&gt;$AK$2,IF(W76&gt;$AK$3,IF(W76&gt;$AK$4,$AL$5,$AL$4),$AL$3),$AL$2),$AL$1),IF(X76&gt;0,IF(X76&gt;$AK$1,IF(X76&gt;$AK$2,IF(X76&gt;$AK$3,IF(X76&gt;$AK$4,0,$AL$5-$AL$4),$AL$3),$AL$2),$AL$1),$AL$1))</f>
        <v>4</v>
      </c>
      <c r="X77" s="135">
        <f>$AL$5-W77</f>
        <v>4</v>
      </c>
      <c r="Y77" s="170"/>
      <c r="AA77" s="169"/>
      <c r="AB77" s="134">
        <f>IF(AB76&gt;0,IF(AB76&gt;$AK$1,IF(AB76&gt;$AK$2,IF(AB76&gt;$AK$3,IF(AB76&gt;$AK$4,$AL$5,$AL$4),$AL$3),$AL$2),$AL$1),IF(AC76&gt;0,IF(AC76&gt;$AK$1,IF(AC76&gt;$AK$2,IF(AC76&gt;$AK$3,IF(AC76&gt;$AK$4,0,$AL$5-$AL$4),$AL$3),$AL$2),$AL$1),$AL$1))</f>
        <v>4</v>
      </c>
      <c r="AC77" s="135">
        <f>$AL$5-AB77</f>
        <v>4</v>
      </c>
      <c r="AD77" s="170"/>
      <c r="AF77" s="169"/>
      <c r="AG77" s="134">
        <f>IF(AG76&gt;0,IF(AG76&gt;$AK$1,IF(AG76&gt;$AK$2,IF(AG76&gt;$AK$3,IF(AG76&gt;$AK$4,$AL$5,$AL$4),$AL$3),$AL$2),$AL$1),IF(AH76&gt;0,IF(AH76&gt;$AK$1,IF(AH76&gt;$AK$2,IF(AH76&gt;$AK$3,IF(AH76&gt;$AK$4,0,$AL$5-$AL$4),$AL$3),$AL$2),$AL$1),$AL$1))</f>
        <v>4</v>
      </c>
      <c r="AH77" s="135">
        <f>$AL$5-AG77</f>
        <v>4</v>
      </c>
      <c r="AI77" s="170"/>
    </row>
    <row r="78" spans="2:35" ht="12.75" hidden="1">
      <c r="B78" s="40"/>
      <c r="C78" s="116">
        <f>X4+X17+X30+X43</f>
        <v>0</v>
      </c>
      <c r="D78" s="116">
        <f>W4+W17+W30+W43</f>
        <v>0</v>
      </c>
      <c r="E78" s="128"/>
      <c r="G78" s="40"/>
      <c r="H78" s="136">
        <f>AG4+AG17+AG30+AG43</f>
        <v>0</v>
      </c>
      <c r="I78" s="136">
        <f>AH4+AH17+AH30+AH43</f>
        <v>0</v>
      </c>
      <c r="J78" s="128"/>
      <c r="L78" s="40"/>
      <c r="M78" s="116">
        <f>2*(R4+R17+R30+R43)</f>
        <v>0</v>
      </c>
      <c r="N78" s="116">
        <f>2*(S4+S17+S30+S43)</f>
        <v>0</v>
      </c>
      <c r="O78" s="128"/>
      <c r="Q78" s="40"/>
      <c r="R78" s="116">
        <f>M4+M17+M30+M43</f>
        <v>0</v>
      </c>
      <c r="S78" s="116">
        <f>N4+N17+N30+N43</f>
        <v>0</v>
      </c>
      <c r="T78" s="128"/>
      <c r="V78" s="40"/>
      <c r="W78" s="172"/>
      <c r="X78" s="172"/>
      <c r="Y78" s="128"/>
      <c r="AA78" s="40"/>
      <c r="AB78" s="116">
        <f>R4+R17+R30+R43</f>
        <v>0</v>
      </c>
      <c r="AC78" s="116">
        <f>S4+S17+S30+S43</f>
        <v>0</v>
      </c>
      <c r="AD78" s="128"/>
      <c r="AF78" s="119"/>
      <c r="AG78" s="172"/>
      <c r="AH78" s="172"/>
      <c r="AI78" s="128"/>
    </row>
    <row r="79" spans="2:35" ht="12.75" hidden="1">
      <c r="B79" s="40"/>
      <c r="C79" s="116">
        <f>X5+X18+X31+X44</f>
        <v>0</v>
      </c>
      <c r="D79" s="116">
        <f>W5+W18+W31+W44</f>
        <v>0</v>
      </c>
      <c r="E79" s="128"/>
      <c r="G79" s="40"/>
      <c r="H79" s="172"/>
      <c r="I79" s="172"/>
      <c r="J79" s="128"/>
      <c r="L79" s="40"/>
      <c r="M79" s="116">
        <f>S5+S18+S31+S44</f>
        <v>0</v>
      </c>
      <c r="N79" s="116">
        <f>R5+R18+R31+R44</f>
        <v>0</v>
      </c>
      <c r="O79" s="128"/>
      <c r="Q79" s="40"/>
      <c r="R79" s="172"/>
      <c r="S79" s="172"/>
      <c r="T79" s="128"/>
      <c r="V79" s="40"/>
      <c r="W79" s="116">
        <f>2*(D5+D18+D31+D44)</f>
        <v>0</v>
      </c>
      <c r="X79" s="116">
        <f>2*(C5+C18+C31+D44)</f>
        <v>0</v>
      </c>
      <c r="Y79" s="128"/>
      <c r="AA79" s="40"/>
      <c r="AB79" s="116">
        <f>R5+R18+R31+R44</f>
        <v>0</v>
      </c>
      <c r="AC79" s="116">
        <f>S5+S18+S31+S44</f>
        <v>0</v>
      </c>
      <c r="AD79" s="128"/>
      <c r="AF79" s="119"/>
      <c r="AG79" s="116">
        <f>C5+C18+C31+C44</f>
        <v>0</v>
      </c>
      <c r="AH79" s="116">
        <f>D5+D18+D31+D44</f>
        <v>0</v>
      </c>
      <c r="AI79" s="128"/>
    </row>
    <row r="80" spans="2:35" ht="12.75" hidden="1">
      <c r="B80" s="40"/>
      <c r="C80" s="126">
        <f>X6+X19+X32+X45</f>
        <v>0</v>
      </c>
      <c r="D80" s="126">
        <f>W6+W19+W32+W45</f>
        <v>0</v>
      </c>
      <c r="E80" s="128"/>
      <c r="G80" s="40"/>
      <c r="H80" s="116">
        <f>2*(AH6+AH19+AH32+AH45)</f>
        <v>0</v>
      </c>
      <c r="I80" s="116">
        <f>2*(AG6+AG19+AG32+AG45)</f>
        <v>0</v>
      </c>
      <c r="J80" s="128"/>
      <c r="L80" s="40"/>
      <c r="M80" s="172"/>
      <c r="N80" s="172"/>
      <c r="O80" s="128"/>
      <c r="Q80" s="40"/>
      <c r="R80" s="126">
        <f>2*(N6+N19+N32+N45)</f>
        <v>0</v>
      </c>
      <c r="S80" s="126">
        <f>2*(M6+M19+M32+M45)</f>
        <v>0</v>
      </c>
      <c r="T80" s="128"/>
      <c r="V80" s="40"/>
      <c r="W80" s="126">
        <f>C6+C19+C32+C45</f>
        <v>0</v>
      </c>
      <c r="X80" s="126">
        <f>D6+D19+D32+D45</f>
        <v>0</v>
      </c>
      <c r="Y80" s="128"/>
      <c r="AA80" s="40"/>
      <c r="AB80" s="126">
        <f>3*(S6+S19+S32+S45)</f>
        <v>0</v>
      </c>
      <c r="AC80" s="116">
        <f>3*(R6+R19+R32+R45)</f>
        <v>0</v>
      </c>
      <c r="AD80" s="128"/>
      <c r="AF80" s="119"/>
      <c r="AG80" s="116">
        <f>2*(D6+D19+D32+D45)</f>
        <v>0</v>
      </c>
      <c r="AH80" s="116">
        <f>2*(C6+C19+C32+C45)</f>
        <v>0</v>
      </c>
      <c r="AI80" s="128"/>
    </row>
    <row r="81" spans="2:35" ht="13.5" hidden="1" thickBot="1">
      <c r="B81" s="114"/>
      <c r="C81" s="125">
        <f>3*(W7+W20+W33+W46)</f>
        <v>0</v>
      </c>
      <c r="D81" s="125">
        <f>3*(X7+X20+X33+X46)</f>
        <v>0</v>
      </c>
      <c r="E81" s="129"/>
      <c r="G81" s="114"/>
      <c r="H81" s="125">
        <f>AG7+AG20+AG33+AG46</f>
        <v>0</v>
      </c>
      <c r="I81" s="125">
        <f>AH7+AH20+AH33+AH46</f>
        <v>0</v>
      </c>
      <c r="J81" s="129"/>
      <c r="L81" s="114"/>
      <c r="M81" s="125">
        <f>S7+S20+S33+S46</f>
        <v>0</v>
      </c>
      <c r="N81" s="125">
        <f>R7+R20+R33+R46</f>
        <v>0</v>
      </c>
      <c r="O81" s="129"/>
      <c r="Q81" s="114"/>
      <c r="R81" s="125">
        <f>M7+M20+M33+M46</f>
        <v>0</v>
      </c>
      <c r="S81" s="125">
        <f>N7+N20+N33+N46</f>
        <v>0</v>
      </c>
      <c r="T81" s="129"/>
      <c r="V81" s="114"/>
      <c r="W81" s="125">
        <f>C7+C20+C33+C46</f>
        <v>0</v>
      </c>
      <c r="X81" s="125">
        <f>D7+D20+D33+D46</f>
        <v>0</v>
      </c>
      <c r="Y81" s="129"/>
      <c r="AA81" s="114"/>
      <c r="AB81" s="125">
        <f>R7+R20+R33+R46</f>
        <v>0</v>
      </c>
      <c r="AC81" s="122">
        <f>S7+S20+S33+S46</f>
        <v>0</v>
      </c>
      <c r="AD81" s="129"/>
      <c r="AF81" s="130"/>
      <c r="AG81" s="131">
        <f>C7+C20+C33+C46</f>
        <v>0</v>
      </c>
      <c r="AH81" s="131">
        <f>D7+D20+D33+D46</f>
        <v>0</v>
      </c>
      <c r="AI81" s="129"/>
    </row>
    <row r="82" spans="2:35" ht="13.5" thickBot="1">
      <c r="B82" s="24"/>
      <c r="C82" s="25"/>
      <c r="D82" s="25"/>
      <c r="E82" s="24"/>
      <c r="G82" s="24"/>
      <c r="H82" s="25"/>
      <c r="I82" s="25"/>
      <c r="J82" s="24"/>
      <c r="L82" s="24"/>
      <c r="M82" s="25"/>
      <c r="N82" s="25"/>
      <c r="O82" s="24"/>
      <c r="Q82" s="24"/>
      <c r="R82" s="25"/>
      <c r="S82" s="25"/>
      <c r="T82" s="24"/>
      <c r="V82" s="24"/>
      <c r="W82" s="25"/>
      <c r="X82" s="25"/>
      <c r="Y82" s="24"/>
      <c r="AA82" s="24"/>
      <c r="AB82" s="25"/>
      <c r="AC82" s="25"/>
      <c r="AD82" s="24"/>
      <c r="AF82" s="24"/>
      <c r="AG82" s="25"/>
      <c r="AH82" s="25"/>
      <c r="AI82" s="24"/>
    </row>
    <row r="83" spans="2:35" ht="12.75">
      <c r="B83" s="111"/>
      <c r="C83" s="173">
        <f>SUM(C87:C90)</f>
        <v>0</v>
      </c>
      <c r="D83" s="173">
        <f>SUM(D87:D90)</f>
        <v>0</v>
      </c>
      <c r="E83" s="39"/>
      <c r="G83" s="111"/>
      <c r="H83" s="110">
        <f>SUM(H87:H90)</f>
        <v>0</v>
      </c>
      <c r="I83" s="110">
        <f>SUM(I87:I90)</f>
        <v>0</v>
      </c>
      <c r="J83" s="39"/>
      <c r="L83" s="111"/>
      <c r="M83" s="110">
        <f>SUM(M87:M90)</f>
        <v>0</v>
      </c>
      <c r="N83" s="110">
        <f>SUM(N87:N90)</f>
        <v>0</v>
      </c>
      <c r="O83" s="39"/>
      <c r="Q83" s="111"/>
      <c r="R83" s="110">
        <f>SUM(R87:R90)</f>
        <v>0</v>
      </c>
      <c r="S83" s="110">
        <f>SUM(S87:S90)</f>
        <v>0</v>
      </c>
      <c r="T83" s="39"/>
      <c r="V83" s="111"/>
      <c r="W83" s="173">
        <f>SUM(W87:W90)</f>
        <v>0</v>
      </c>
      <c r="X83" s="173">
        <f>SUM(X87:X90)</f>
        <v>0</v>
      </c>
      <c r="Y83" s="39"/>
      <c r="AA83" s="111"/>
      <c r="AB83" s="110">
        <f>SUM(AB87:AB90)</f>
        <v>0</v>
      </c>
      <c r="AC83" s="110">
        <f>SUM(AC87:AC90)</f>
        <v>0</v>
      </c>
      <c r="AD83" s="39"/>
      <c r="AF83" s="111"/>
      <c r="AG83" s="110">
        <f>SUM(AG87:AG90)</f>
        <v>0</v>
      </c>
      <c r="AH83" s="110">
        <f>SUM(AH87:AH90)</f>
        <v>0</v>
      </c>
      <c r="AI83" s="39"/>
    </row>
    <row r="84" spans="2:35" ht="13.5" thickBot="1">
      <c r="B84" s="40">
        <v>1</v>
      </c>
      <c r="C84" s="235">
        <f>IF(C83-D83&gt;0,C83-D83,D83-C83)</f>
        <v>0</v>
      </c>
      <c r="D84" s="235"/>
      <c r="E84" s="41">
        <v>5</v>
      </c>
      <c r="G84" s="40">
        <v>2</v>
      </c>
      <c r="H84" s="235">
        <f>IF(H83-I83&gt;0,H83-I83,I83-H83)</f>
        <v>0</v>
      </c>
      <c r="I84" s="235"/>
      <c r="J84" s="41">
        <v>5</v>
      </c>
      <c r="L84" s="40">
        <v>3</v>
      </c>
      <c r="M84" s="235">
        <f>IF(M83-N83&gt;0,M83-N83,N83-M83)</f>
        <v>0</v>
      </c>
      <c r="N84" s="235"/>
      <c r="O84" s="41">
        <v>5</v>
      </c>
      <c r="Q84" s="40">
        <v>4</v>
      </c>
      <c r="R84" s="235">
        <f>IF(R83-S83&gt;0,R83-S83,S83-R83)</f>
        <v>0</v>
      </c>
      <c r="S84" s="235"/>
      <c r="T84" s="41">
        <v>5</v>
      </c>
      <c r="V84" s="40">
        <v>1</v>
      </c>
      <c r="W84" s="235">
        <f>IF(W83-X83&gt;0,W83-X83,X83-W83)</f>
        <v>0</v>
      </c>
      <c r="X84" s="235"/>
      <c r="Y84" s="41">
        <v>3</v>
      </c>
      <c r="AA84" s="40">
        <v>2</v>
      </c>
      <c r="AB84" s="235">
        <f>IF(AB83-AC83&gt;0,AB83-AC83,AC83-AB83)</f>
        <v>0</v>
      </c>
      <c r="AC84" s="235"/>
      <c r="AD84" s="41">
        <v>3</v>
      </c>
      <c r="AF84" s="40">
        <v>3</v>
      </c>
      <c r="AG84" s="235">
        <f>IF(AG83-AH83&gt;0,AG83-AH83,AH83-AG83)</f>
        <v>0</v>
      </c>
      <c r="AH84" s="235"/>
      <c r="AI84" s="41">
        <v>4</v>
      </c>
    </row>
    <row r="85" spans="2:35" ht="12.75">
      <c r="B85" s="42"/>
      <c r="C85" s="132">
        <f>IF(C83&gt;D83,C84/C83,0)</f>
        <v>0</v>
      </c>
      <c r="D85" s="133">
        <f>IF(D83&gt;C83,C84/D83,0)</f>
        <v>0</v>
      </c>
      <c r="E85" s="43"/>
      <c r="G85" s="42"/>
      <c r="H85" s="132">
        <f>IF(H83&gt;I83,H84/H83,0)</f>
        <v>0</v>
      </c>
      <c r="I85" s="133">
        <f>IF(I83&gt;H83,H84/I83,0)</f>
        <v>0</v>
      </c>
      <c r="J85" s="43"/>
      <c r="L85" s="42"/>
      <c r="M85" s="132">
        <f>IF(M83&gt;N83,M84/M83,0)</f>
        <v>0</v>
      </c>
      <c r="N85" s="133">
        <f>IF(N83&gt;M83,M84/N83,0)</f>
        <v>0</v>
      </c>
      <c r="O85" s="43"/>
      <c r="Q85" s="42"/>
      <c r="R85" s="132">
        <f>IF(R83&gt;S83,R84/R83,0)</f>
        <v>0</v>
      </c>
      <c r="S85" s="133">
        <f>IF(S83&gt;R83,R84/S83,0)</f>
        <v>0</v>
      </c>
      <c r="T85" s="43"/>
      <c r="V85" s="42"/>
      <c r="W85" s="132">
        <f>IF(W83&gt;X83,W84/W83,0)</f>
        <v>0</v>
      </c>
      <c r="X85" s="133">
        <f>IF(X83&gt;W83,W84/X83,0)</f>
        <v>0</v>
      </c>
      <c r="Y85" s="43"/>
      <c r="AA85" s="42"/>
      <c r="AB85" s="132">
        <f>IF(AB83&gt;AC83,AB84/AB83,0)</f>
        <v>0</v>
      </c>
      <c r="AC85" s="133">
        <f>IF(AC83&gt;AB83,AB84/AC83,0)</f>
        <v>0</v>
      </c>
      <c r="AD85" s="43"/>
      <c r="AF85" s="42"/>
      <c r="AG85" s="132">
        <f>IF(AG83&gt;AH83,AG84/AG83,0)</f>
        <v>0</v>
      </c>
      <c r="AH85" s="133">
        <f>IF(AH83&gt;AG83,AG84/AH83,0)</f>
        <v>0</v>
      </c>
      <c r="AI85" s="43"/>
    </row>
    <row r="86" spans="2:35" ht="13.5" thickBot="1">
      <c r="B86" s="169"/>
      <c r="C86" s="134">
        <f>IF(C85&gt;0,IF(C85&gt;$AK$1,IF(C85&gt;$AK$2,IF(C85&gt;$AK$3,IF(C85&gt;$AK$4,$AL$5,$AL$4),$AL$3),$AL$2),$AL$1),IF(D85&gt;0,IF(D85&gt;$AK$1,IF(D85&gt;$AK$2,IF(D85&gt;$AK$3,IF(D85&gt;$AK$4,0,$AL$5-$AL$4),$AL$3),$AL$2),$AL$1),$AL$1))</f>
        <v>4</v>
      </c>
      <c r="D86" s="135">
        <f>$AL$5-C86</f>
        <v>4</v>
      </c>
      <c r="E86" s="170"/>
      <c r="G86" s="169"/>
      <c r="H86" s="134">
        <f>IF(H85&gt;0,IF(H85&gt;$AK$1,IF(H85&gt;$AK$2,IF(H85&gt;$AK$3,IF(H85&gt;$AK$4,$AL$5,$AL$4),$AL$3),$AL$2),$AL$1),IF(I85&gt;0,IF(I85&gt;$AK$1,IF(I85&gt;$AK$2,IF(I85&gt;$AK$3,IF(I85&gt;$AK$4,0,$AL$5-$AL$4),$AL$3),$AL$2),$AL$1),$AL$1))</f>
        <v>4</v>
      </c>
      <c r="I86" s="135">
        <f>$AL$5-H86</f>
        <v>4</v>
      </c>
      <c r="J86" s="170"/>
      <c r="L86" s="169"/>
      <c r="M86" s="134">
        <f>IF(M85&gt;0,IF(M85&gt;$AK$1,IF(M85&gt;$AK$2,IF(M85&gt;$AK$3,IF(M85&gt;$AK$4,$AL$5,$AL$4),$AL$3),$AL$2),$AL$1),IF(N85&gt;0,IF(N85&gt;$AK$1,IF(N85&gt;$AK$2,IF(N85&gt;$AK$3,IF(N85&gt;$AK$4,0,$AL$5-$AL$4),$AL$3),$AL$2),$AL$1),$AL$1))</f>
        <v>4</v>
      </c>
      <c r="N86" s="135">
        <f>$AL$5-M86</f>
        <v>4</v>
      </c>
      <c r="O86" s="170"/>
      <c r="Q86" s="169"/>
      <c r="R86" s="134">
        <f>IF(R85&gt;0,IF(R85&gt;$AK$1,IF(R85&gt;$AK$2,IF(R85&gt;$AK$3,IF(R85&gt;$AK$4,$AL$5,$AL$4),$AL$3),$AL$2),$AL$1),IF(S85&gt;0,IF(S85&gt;$AK$1,IF(S85&gt;$AK$2,IF(S85&gt;$AK$3,IF(S85&gt;$AK$4,0,$AL$5-$AL$4),$AL$3),$AL$2),$AL$1),$AL$1))</f>
        <v>4</v>
      </c>
      <c r="S86" s="135">
        <f>$AL$5-R86</f>
        <v>4</v>
      </c>
      <c r="T86" s="170"/>
      <c r="V86" s="169"/>
      <c r="W86" s="134">
        <f>IF(W85&gt;0,IF(W85&gt;$AK$1,IF(W85&gt;$AK$2,IF(W85&gt;$AK$3,IF(W85&gt;$AK$4,$AL$5,$AL$4),$AL$3),$AL$2),$AL$1),IF(X85&gt;0,IF(X85&gt;$AK$1,IF(X85&gt;$AK$2,IF(X85&gt;$AK$3,IF(X85&gt;$AK$4,0,$AL$5-$AL$4),$AL$3),$AL$2),$AL$1),$AL$1))</f>
        <v>4</v>
      </c>
      <c r="X86" s="135">
        <f>$AL$5-W86</f>
        <v>4</v>
      </c>
      <c r="Y86" s="170"/>
      <c r="AA86" s="169"/>
      <c r="AB86" s="134">
        <f>IF(AB85&gt;0,IF(AB85&gt;$AK$1,IF(AB85&gt;$AK$2,IF(AB85&gt;$AK$3,IF(AB85&gt;$AK$4,$AL$5,$AL$4),$AL$3),$AL$2),$AL$1),IF(AC85&gt;0,IF(AC85&gt;$AK$1,IF(AC85&gt;$AK$2,IF(AC85&gt;$AK$3,IF(AC85&gt;$AK$4,0,$AL$5-$AL$4),$AL$3),$AL$2),$AL$1),$AL$1))</f>
        <v>4</v>
      </c>
      <c r="AC86" s="135">
        <f>$AL$5-AB86</f>
        <v>4</v>
      </c>
      <c r="AD86" s="170"/>
      <c r="AF86" s="169"/>
      <c r="AG86" s="134">
        <f>IF(AG85&gt;0,IF(AG85&gt;$AK$1,IF(AG85&gt;$AK$2,IF(AG85&gt;$AK$3,IF(AG85&gt;$AK$4,$AL$5,$AL$4),$AL$3),$AL$2),$AL$1),IF(AH85&gt;0,IF(AH85&gt;$AK$1,IF(AH85&gt;$AK$2,IF(AH85&gt;$AK$3,IF(AH85&gt;$AK$4,0,$AL$5-$AL$4),$AL$3),$AL$2),$AL$1),$AL$1))</f>
        <v>4</v>
      </c>
      <c r="AH86" s="135">
        <f>$AL$5-AG86</f>
        <v>4</v>
      </c>
      <c r="AI86" s="170"/>
    </row>
    <row r="87" spans="2:35" ht="12.75" hidden="1">
      <c r="B87" s="40"/>
      <c r="C87" s="116">
        <f>AB4+AB17+AB30+AB43</f>
        <v>0</v>
      </c>
      <c r="D87" s="116">
        <f>AC4+AC17+AC30+AC43</f>
        <v>0</v>
      </c>
      <c r="E87" s="128"/>
      <c r="G87" s="40"/>
      <c r="H87" s="116">
        <f>N4+N17+N30+N43</f>
        <v>0</v>
      </c>
      <c r="I87" s="116">
        <f>M4+M17+M30+M43</f>
        <v>0</v>
      </c>
      <c r="J87" s="128"/>
      <c r="L87" s="40"/>
      <c r="M87" s="116">
        <f>H4+H17+H30+I43</f>
        <v>0</v>
      </c>
      <c r="N87" s="116">
        <f>I4+I17+I30+I43</f>
        <v>0</v>
      </c>
      <c r="O87" s="128"/>
      <c r="Q87" s="40"/>
      <c r="R87" s="116">
        <f>2*(AH4+AH17+AH30+AH43)</f>
        <v>0</v>
      </c>
      <c r="S87" s="116">
        <f>2*(AG4+AG17+AG30+AG43)</f>
        <v>0</v>
      </c>
      <c r="T87" s="128"/>
      <c r="V87" s="40"/>
      <c r="W87" s="116">
        <f>AG4+AG17+AG30+AG43</f>
        <v>0</v>
      </c>
      <c r="X87" s="116">
        <f>AH4+AH17+AH30+AH43</f>
        <v>0</v>
      </c>
      <c r="Y87" s="128"/>
      <c r="AA87" s="40"/>
      <c r="AB87" s="116">
        <f>W4+W17+W30+W43</f>
        <v>0</v>
      </c>
      <c r="AC87" s="116">
        <f>X4+X17+X30+X43</f>
        <v>0</v>
      </c>
      <c r="AD87" s="128"/>
      <c r="AF87" s="119"/>
      <c r="AG87" s="116">
        <f aca="true" t="shared" si="0" ref="AG87:AH89">AB4+AB17+AB30+AB43</f>
        <v>0</v>
      </c>
      <c r="AH87" s="116">
        <f t="shared" si="0"/>
        <v>0</v>
      </c>
      <c r="AI87" s="128"/>
    </row>
    <row r="88" spans="2:35" ht="12.75" hidden="1">
      <c r="B88" s="40"/>
      <c r="C88" s="116">
        <f>3*(AC5+AC18+AC31+AC44)</f>
        <v>0</v>
      </c>
      <c r="D88" s="116">
        <f>3*(AB5+AB18+AB31+AB44)</f>
        <v>0</v>
      </c>
      <c r="E88" s="128"/>
      <c r="G88" s="40"/>
      <c r="H88" s="172"/>
      <c r="I88" s="172"/>
      <c r="J88" s="128"/>
      <c r="L88" s="40"/>
      <c r="M88" s="116">
        <f>H5+H18+H31+H44</f>
        <v>0</v>
      </c>
      <c r="N88" s="116">
        <f>I5+I18+I31+I44</f>
        <v>0</v>
      </c>
      <c r="O88" s="128"/>
      <c r="Q88" s="40"/>
      <c r="R88" s="172"/>
      <c r="S88" s="172"/>
      <c r="T88" s="128"/>
      <c r="V88" s="40"/>
      <c r="W88" s="116">
        <f>3*(AH5+AH18+AH31+AH44)</f>
        <v>0</v>
      </c>
      <c r="X88" s="116">
        <f>3*(AG5+AG18+AG31+AG44)</f>
        <v>0</v>
      </c>
      <c r="Y88" s="128"/>
      <c r="AA88" s="40"/>
      <c r="AB88" s="116">
        <f>W5+W18+W31+W44</f>
        <v>0</v>
      </c>
      <c r="AC88" s="116">
        <f>X5+X18+X31+X44</f>
        <v>0</v>
      </c>
      <c r="AD88" s="128"/>
      <c r="AF88" s="119"/>
      <c r="AG88" s="172"/>
      <c r="AH88" s="172"/>
      <c r="AI88" s="128"/>
    </row>
    <row r="89" spans="2:35" ht="12.75" hidden="1">
      <c r="B89" s="40"/>
      <c r="C89" s="126">
        <f>AB6+AB19+AB32+AB45</f>
        <v>0</v>
      </c>
      <c r="D89" s="126">
        <f>AC6+AC19+AC32+AC45</f>
        <v>0</v>
      </c>
      <c r="E89" s="128"/>
      <c r="G89" s="40"/>
      <c r="H89" s="116">
        <f>N6+N19+N32+N45</f>
        <v>0</v>
      </c>
      <c r="I89" s="116">
        <f>M6+M19+M32+M45</f>
        <v>0</v>
      </c>
      <c r="J89" s="128"/>
      <c r="L89" s="40"/>
      <c r="M89" s="116">
        <f>2*(I6+I19+I32+I45)</f>
        <v>0</v>
      </c>
      <c r="N89" s="116">
        <f>2*(H6+H19+H32+H45)</f>
        <v>0</v>
      </c>
      <c r="O89" s="128"/>
      <c r="Q89" s="40"/>
      <c r="R89" s="116">
        <f>AG6+AG19+AG32+AG45</f>
        <v>0</v>
      </c>
      <c r="S89" s="116">
        <f>AH6+AH19+AH32+AH45</f>
        <v>0</v>
      </c>
      <c r="T89" s="128"/>
      <c r="V89" s="40"/>
      <c r="W89" s="126">
        <f>AG6+AG19+AG32+AG45</f>
        <v>0</v>
      </c>
      <c r="X89" s="116">
        <f>AH6+AH19+AH32+AH45</f>
        <v>0</v>
      </c>
      <c r="Y89" s="128"/>
      <c r="AA89" s="40"/>
      <c r="AB89" s="126">
        <f>2*(X6+X19+X32+X45)</f>
        <v>0</v>
      </c>
      <c r="AC89" s="126">
        <f>2*(W6+W19+W32+W45)</f>
        <v>0</v>
      </c>
      <c r="AD89" s="128"/>
      <c r="AF89" s="119"/>
      <c r="AG89" s="116">
        <f t="shared" si="0"/>
        <v>0</v>
      </c>
      <c r="AH89" s="116">
        <f t="shared" si="0"/>
        <v>0</v>
      </c>
      <c r="AI89" s="128"/>
    </row>
    <row r="90" spans="2:35" ht="13.5" hidden="1" thickBot="1">
      <c r="B90" s="114"/>
      <c r="C90" s="125">
        <f>AB7+AB20+AB33+AB46</f>
        <v>0</v>
      </c>
      <c r="D90" s="125">
        <f>AC7+AC20+AC33+AC46</f>
        <v>0</v>
      </c>
      <c r="E90" s="129"/>
      <c r="G90" s="114"/>
      <c r="H90" s="125">
        <f>2*(M7+M20+M33+M46)</f>
        <v>0</v>
      </c>
      <c r="I90" s="125">
        <f>2*(N7+N20+N33+N46)</f>
        <v>0</v>
      </c>
      <c r="J90" s="129"/>
      <c r="L90" s="114"/>
      <c r="M90" s="171"/>
      <c r="N90" s="171"/>
      <c r="O90" s="129"/>
      <c r="Q90" s="114"/>
      <c r="R90" s="122">
        <f>AG7+AG20+AG33+AG46</f>
        <v>0</v>
      </c>
      <c r="S90" s="122">
        <f>AH7+AH20+AH33+AH46</f>
        <v>0</v>
      </c>
      <c r="T90" s="129"/>
      <c r="V90" s="114"/>
      <c r="W90" s="125">
        <f>AG7+AG20+AG33+AG46</f>
        <v>0</v>
      </c>
      <c r="X90" s="122">
        <f>AH7+AH20+AH33+AH46</f>
        <v>0</v>
      </c>
      <c r="Y90" s="129"/>
      <c r="AA90" s="114"/>
      <c r="AB90" s="171"/>
      <c r="AC90" s="171"/>
      <c r="AD90" s="129"/>
      <c r="AF90" s="130"/>
      <c r="AG90" s="131">
        <f>2*(AC7+AC20+AC33+AC46)</f>
        <v>0</v>
      </c>
      <c r="AH90" s="131">
        <f>2*(AB7+AB20+AB33+AB46)</f>
        <v>0</v>
      </c>
      <c r="AI90" s="129"/>
    </row>
  </sheetData>
  <mergeCells count="35">
    <mergeCell ref="AB1:AC1"/>
    <mergeCell ref="AB66:AC66"/>
    <mergeCell ref="AB57:AC57"/>
    <mergeCell ref="AG1:AH1"/>
    <mergeCell ref="AG57:AH57"/>
    <mergeCell ref="AG66:AH66"/>
    <mergeCell ref="R1:S1"/>
    <mergeCell ref="R57:S57"/>
    <mergeCell ref="W1:X1"/>
    <mergeCell ref="W84:X84"/>
    <mergeCell ref="W66:X66"/>
    <mergeCell ref="R66:S66"/>
    <mergeCell ref="W57:X57"/>
    <mergeCell ref="W75:X75"/>
    <mergeCell ref="C66:D66"/>
    <mergeCell ref="H66:I66"/>
    <mergeCell ref="M1:N1"/>
    <mergeCell ref="M57:N57"/>
    <mergeCell ref="M66:N66"/>
    <mergeCell ref="C1:D1"/>
    <mergeCell ref="H1:I1"/>
    <mergeCell ref="C57:D57"/>
    <mergeCell ref="H57:I57"/>
    <mergeCell ref="C75:D75"/>
    <mergeCell ref="H75:I75"/>
    <mergeCell ref="M75:N75"/>
    <mergeCell ref="R75:S75"/>
    <mergeCell ref="C84:D84"/>
    <mergeCell ref="H84:I84"/>
    <mergeCell ref="M84:N84"/>
    <mergeCell ref="R84:S84"/>
    <mergeCell ref="AG75:AH75"/>
    <mergeCell ref="AB84:AC84"/>
    <mergeCell ref="AB75:AC75"/>
    <mergeCell ref="AG84:AH84"/>
  </mergeCells>
  <printOptions/>
  <pageMargins left="0.51" right="0.47" top="0.49" bottom="0.39" header="0.42" footer="0.29"/>
  <pageSetup fitToHeight="0" fitToWidth="1" orientation="landscape" paperSize="9" scale="79" r:id="rId1"/>
  <ignoredErrors>
    <ignoredError sqref="R48:S48 W48:X48 AB49:AC49 AH48 C57:D57 H67:I67 R67:S67 W66:X66 W75:X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2006-11-25T10:25:57Z</cp:lastPrinted>
  <dcterms:created xsi:type="dcterms:W3CDTF">2006-10-28T07:23:33Z</dcterms:created>
  <dcterms:modified xsi:type="dcterms:W3CDTF">2011-03-19T18:12:04Z</dcterms:modified>
  <cp:category/>
  <cp:version/>
  <cp:contentType/>
  <cp:contentStatus/>
</cp:coreProperties>
</file>