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785" windowWidth="18135" windowHeight="5760" activeTab="0"/>
  </bookViews>
  <sheets>
    <sheet name="Metryka" sheetId="1" r:id="rId1"/>
    <sheet name="Wyniki" sheetId="2" r:id="rId2"/>
    <sheet name="Zapisy" sheetId="3" r:id="rId3"/>
    <sheet name="Analiza" sheetId="4" r:id="rId4"/>
  </sheets>
  <definedNames>
    <definedName name="_xlnm.Print_Area" localSheetId="3">'Analiza'!$G$1:$AI$73</definedName>
    <definedName name="_xlnm.Print_Area" localSheetId="1">'Wyniki'!$A$2:$V$25</definedName>
    <definedName name="_xlnm.Print_Area" localSheetId="2">'Zapisy'!$B$2:$AF$40</definedName>
  </definedNames>
  <calcPr fullCalcOnLoad="1"/>
</workbook>
</file>

<file path=xl/comments1.xml><?xml version="1.0" encoding="utf-8"?>
<comments xmlns="http://schemas.openxmlformats.org/spreadsheetml/2006/main">
  <authors>
    <author>Janusz Woźniak</author>
  </authors>
  <commentList>
    <comment ref="G13" authorId="0">
      <text>
        <r>
          <rPr>
            <sz val="8"/>
            <rFont val="Tahoma"/>
            <family val="0"/>
          </rPr>
          <t xml:space="preserve">wpisujem korektę w punktach turniejowych, nie w % (np. 0,5)
</t>
        </r>
      </text>
    </comment>
  </commentList>
</comments>
</file>

<file path=xl/sharedStrings.xml><?xml version="1.0" encoding="utf-8"?>
<sst xmlns="http://schemas.openxmlformats.org/spreadsheetml/2006/main" count="189" uniqueCount="62">
  <si>
    <t>NS</t>
  </si>
  <si>
    <t>WE</t>
  </si>
  <si>
    <t>Suma</t>
  </si>
  <si>
    <t>P a r a</t>
  </si>
  <si>
    <t>Miejsce</t>
  </si>
  <si>
    <t>Wyniki Turnieju Brydżowego</t>
  </si>
  <si>
    <t>Uczestnicy:</t>
  </si>
  <si>
    <t>Max</t>
  </si>
  <si>
    <t>PT</t>
  </si>
  <si>
    <t>1 WE</t>
  </si>
  <si>
    <t xml:space="preserve">T u r a </t>
  </si>
  <si>
    <t>Kontrakt</t>
  </si>
  <si>
    <t>Lew</t>
  </si>
  <si>
    <t>S t ó ł  /  L i n i a</t>
  </si>
  <si>
    <t>1 NS</t>
  </si>
  <si>
    <t>2 NS</t>
  </si>
  <si>
    <t>3 NS</t>
  </si>
  <si>
    <t>2 WE</t>
  </si>
  <si>
    <t>3WE</t>
  </si>
  <si>
    <t>Janusz &amp; Zbyszek</t>
  </si>
  <si>
    <t>Irek &amp; Tomek</t>
  </si>
  <si>
    <t>Piotr &amp; Robert</t>
  </si>
  <si>
    <t>Janusz &amp; Ryszard</t>
  </si>
  <si>
    <t>Andrzej &amp; Czarek</t>
  </si>
  <si>
    <t>Janusz &amp; Krzysztof</t>
  </si>
  <si>
    <t>ª</t>
  </si>
  <si>
    <t>©</t>
  </si>
  <si>
    <t>§</t>
  </si>
  <si>
    <t>¨</t>
  </si>
  <si>
    <t>Gra</t>
  </si>
  <si>
    <t>Nr</t>
  </si>
  <si>
    <t>Stowarzyszenie Miłośników Aktywnej Rekreacji</t>
  </si>
  <si>
    <t>Organizacja:</t>
  </si>
  <si>
    <t>Sędziowanie:</t>
  </si>
  <si>
    <t>po partii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</si>
  <si>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</si>
  <si>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</si>
  <si>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</si>
  <si>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</si>
  <si>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</si>
  <si>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</si>
  <si>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</si>
  <si>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ZESTAWIENIE WYNIKÓW</t>
  </si>
  <si>
    <t xml:space="preserve">S  M  A  R </t>
  </si>
  <si>
    <t>Rodzaj turnieju:</t>
  </si>
  <si>
    <t>PKL:</t>
  </si>
  <si>
    <t>PID</t>
  </si>
  <si>
    <t>WK</t>
  </si>
  <si>
    <t>+/-</t>
  </si>
  <si>
    <t>Długofalowa:</t>
  </si>
  <si>
    <t>Wynik:</t>
  </si>
  <si>
    <t>M-ce:</t>
  </si>
  <si>
    <t>Saldo</t>
  </si>
  <si>
    <t>Razem</t>
  </si>
  <si>
    <t>Okręg</t>
  </si>
  <si>
    <t>Suma WK/wkt</t>
  </si>
  <si>
    <t>Imię i Nazwisko</t>
  </si>
  <si>
    <t>xxx</t>
  </si>
  <si>
    <t>xxxx</t>
  </si>
  <si>
    <t xml:space="preserve"> patton</t>
  </si>
  <si>
    <t>pary</t>
  </si>
  <si>
    <t>%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</si>
</sst>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mmm/yyyy"/>
    <numFmt numFmtId="172" formatCode="&quot; &quot;;&quot; &quot;;&quot; &quot;"/>
    <numFmt numFmtId="173" formatCode=";;&quot; &quot;"/>
    <numFmt numFmtId="174" formatCode=";;"/>
    <numFmt numFmtId="175" formatCode="#;#;#"/>
    <numFmt numFmtId="176" formatCode="#;#;&quot; &quot;"/>
  </numFmts>
  <fonts count="4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2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8"/>
      <name val="Arial CE"/>
      <family val="2"/>
    </font>
    <font>
      <b/>
      <sz val="24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sz val="24"/>
      <name val="Symbol"/>
      <family val="1"/>
    </font>
    <font>
      <sz val="24"/>
      <color indexed="10"/>
      <name val="Symbol"/>
      <family val="1"/>
    </font>
    <font>
      <b/>
      <sz val="20"/>
      <name val="Arial CE"/>
      <family val="2"/>
    </font>
    <font>
      <sz val="24"/>
      <name val="Arial CE"/>
      <family val="0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8"/>
      <color indexed="14"/>
      <name val="Arial CE"/>
      <family val="2"/>
    </font>
    <font>
      <b/>
      <sz val="16"/>
      <color indexed="10"/>
      <name val="Arial CE"/>
      <family val="2"/>
    </font>
    <font>
      <b/>
      <i/>
      <sz val="24"/>
      <color indexed="17"/>
      <name val="Arial CE"/>
      <family val="2"/>
    </font>
    <font>
      <b/>
      <sz val="22"/>
      <color indexed="16"/>
      <name val="Arial CE"/>
      <family val="2"/>
    </font>
    <font>
      <b/>
      <sz val="20"/>
      <color indexed="10"/>
      <name val="Arial CE"/>
      <family val="2"/>
    </font>
    <font>
      <sz val="18"/>
      <name val="Arial CE"/>
      <family val="2"/>
    </font>
    <font>
      <i/>
      <sz val="10"/>
      <color indexed="10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15" fillId="0" borderId="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5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0" applyFont="1" applyAlignment="1">
      <alignment vertical="center"/>
    </xf>
    <xf numFmtId="0" fontId="29" fillId="0" borderId="4" xfId="0" applyFont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4" borderId="6" xfId="0" applyFont="1" applyFill="1" applyBorder="1" applyAlignment="1">
      <alignment/>
    </xf>
    <xf numFmtId="0" fontId="0" fillId="4" borderId="19" xfId="0" applyFill="1" applyBorder="1" applyAlignment="1">
      <alignment/>
    </xf>
    <xf numFmtId="0" fontId="27" fillId="4" borderId="19" xfId="0" applyFont="1" applyFill="1" applyBorder="1" applyAlignment="1">
      <alignment/>
    </xf>
    <xf numFmtId="0" fontId="0" fillId="4" borderId="7" xfId="0" applyFill="1" applyBorder="1" applyAlignment="1">
      <alignment/>
    </xf>
    <xf numFmtId="0" fontId="17" fillId="4" borderId="1" xfId="0" applyFont="1" applyFill="1" applyBorder="1" applyAlignment="1">
      <alignment vertic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167" fontId="1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35" fillId="0" borderId="0" xfId="0" applyFont="1" applyBorder="1" applyAlignment="1">
      <alignment horizontal="right"/>
    </xf>
    <xf numFmtId="164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center" vertical="top"/>
    </xf>
    <xf numFmtId="0" fontId="1" fillId="0" borderId="26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10" fontId="9" fillId="0" borderId="29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W34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9.75390625" style="0" customWidth="1"/>
    <col min="2" max="2" width="7.375" style="0" customWidth="1"/>
    <col min="3" max="3" width="41.75390625" style="0" customWidth="1"/>
    <col min="5" max="5" width="8.125" style="0" customWidth="1"/>
    <col min="6" max="6" width="10.875" style="0" bestFit="1" customWidth="1"/>
    <col min="7" max="7" width="8.625" style="0" customWidth="1"/>
    <col min="8" max="8" width="12.625" style="0" bestFit="1" customWidth="1"/>
    <col min="9" max="9" width="9.875" style="0" customWidth="1"/>
    <col min="10" max="10" width="9.75390625" style="0" customWidth="1"/>
    <col min="11" max="11" width="10.25390625" style="0" customWidth="1"/>
    <col min="12" max="13" width="6.75390625" style="0" customWidth="1"/>
    <col min="14" max="14" width="7.875" style="0" customWidth="1"/>
    <col min="15" max="17" width="6.75390625" style="0" customWidth="1"/>
  </cols>
  <sheetData>
    <row r="1" spans="2:10" ht="26.25">
      <c r="B1" s="154" t="s">
        <v>31</v>
      </c>
      <c r="C1" s="154"/>
      <c r="D1" s="154"/>
      <c r="E1" s="154"/>
      <c r="F1" s="154"/>
      <c r="G1" s="154"/>
      <c r="H1" s="154"/>
      <c r="I1" s="154"/>
      <c r="J1" s="154"/>
    </row>
    <row r="2" spans="2:10" ht="37.5" customHeight="1">
      <c r="B2" s="82" t="s">
        <v>27</v>
      </c>
      <c r="D2" s="94" t="s">
        <v>43</v>
      </c>
      <c r="E2" s="80"/>
      <c r="F2" s="81"/>
      <c r="G2" s="81"/>
      <c r="J2" s="83" t="s">
        <v>26</v>
      </c>
    </row>
    <row r="4" spans="2:10" ht="30">
      <c r="B4" s="83" t="s">
        <v>28</v>
      </c>
      <c r="C4" s="155" t="s">
        <v>5</v>
      </c>
      <c r="D4" s="155"/>
      <c r="E4" s="155"/>
      <c r="F4" s="155"/>
      <c r="G4" s="155"/>
      <c r="H4" s="155"/>
      <c r="I4" s="155"/>
      <c r="J4" s="82" t="s">
        <v>25</v>
      </c>
    </row>
    <row r="6" spans="3:14" ht="31.5">
      <c r="C6" s="156">
        <v>40278</v>
      </c>
      <c r="D6" s="156"/>
      <c r="E6" s="156"/>
      <c r="F6" s="156"/>
      <c r="G6" s="156"/>
      <c r="H6" s="156"/>
      <c r="I6" s="156"/>
      <c r="N6" s="84"/>
    </row>
    <row r="8" spans="1:11" ht="20.25">
      <c r="A8" s="95" t="s">
        <v>44</v>
      </c>
      <c r="B8" s="96"/>
      <c r="C8" s="96"/>
      <c r="D8" s="97" t="s">
        <v>32</v>
      </c>
      <c r="E8" s="96"/>
      <c r="F8" s="96"/>
      <c r="G8" s="96"/>
      <c r="H8" s="96"/>
      <c r="I8" s="97" t="s">
        <v>33</v>
      </c>
      <c r="J8" s="96"/>
      <c r="K8" s="98"/>
    </row>
    <row r="9" spans="1:11" ht="23.25">
      <c r="A9" s="142" t="s">
        <v>60</v>
      </c>
      <c r="B9" s="141">
        <v>8</v>
      </c>
      <c r="C9" s="99" t="s">
        <v>59</v>
      </c>
      <c r="D9" s="99" t="s">
        <v>57</v>
      </c>
      <c r="E9" s="100"/>
      <c r="F9" s="100"/>
      <c r="G9" s="100"/>
      <c r="H9" s="100"/>
      <c r="I9" s="99" t="s">
        <v>58</v>
      </c>
      <c r="J9" s="100"/>
      <c r="K9" s="101"/>
    </row>
    <row r="11" spans="1:10" ht="20.25">
      <c r="A11" s="85" t="s">
        <v>51</v>
      </c>
      <c r="B11" s="85" t="s">
        <v>6</v>
      </c>
      <c r="G11" s="85" t="s">
        <v>50</v>
      </c>
      <c r="I11" s="85" t="s">
        <v>45</v>
      </c>
      <c r="J11" s="85" t="s">
        <v>49</v>
      </c>
    </row>
    <row r="12" spans="2:7" ht="15.75">
      <c r="B12" s="78" t="s">
        <v>30</v>
      </c>
      <c r="C12" s="93" t="s">
        <v>56</v>
      </c>
      <c r="D12" s="93" t="s">
        <v>47</v>
      </c>
      <c r="E12" s="93" t="s">
        <v>54</v>
      </c>
      <c r="F12" s="93" t="s">
        <v>46</v>
      </c>
      <c r="G12" s="93" t="s">
        <v>48</v>
      </c>
    </row>
    <row r="13" spans="2:8" ht="16.5" customHeight="1">
      <c r="B13" s="78"/>
      <c r="C13" s="135" t="s">
        <v>55</v>
      </c>
      <c r="D13" s="136">
        <f>D14+D15+D16+D17+D18+D19+D20+D21+D22+D23+D24+D25+D26+D27+D28+D29</f>
        <v>0</v>
      </c>
      <c r="E13" s="137">
        <f>D13/16</f>
        <v>0</v>
      </c>
      <c r="G13" s="2" t="s">
        <v>8</v>
      </c>
      <c r="H13" s="93" t="s">
        <v>61</v>
      </c>
    </row>
    <row r="14" spans="1:23" ht="30" customHeight="1">
      <c r="A14" s="151">
        <f>Wyniki!AA18</f>
        <v>1</v>
      </c>
      <c r="B14" s="152">
        <v>1</v>
      </c>
      <c r="C14" s="86"/>
      <c r="D14" s="104"/>
      <c r="E14" s="102"/>
      <c r="F14" s="106"/>
      <c r="G14" s="157"/>
      <c r="H14" s="153">
        <f>Wyniki!W18</f>
        <v>0.5</v>
      </c>
      <c r="I14" s="150"/>
      <c r="J14" s="149"/>
      <c r="W14" s="14">
        <f>IF(P14&gt;=P32,1,0)+IF(P14&gt;=P20,1,0)+IF(P14&gt;=P22,1,0)+IF(P14&gt;=P24,1,0)+IF(P14&gt;=P26,1,0)</f>
        <v>5</v>
      </c>
    </row>
    <row r="15" spans="1:23" ht="30" customHeight="1">
      <c r="A15" s="151"/>
      <c r="B15" s="152"/>
      <c r="C15" s="86"/>
      <c r="D15" s="104"/>
      <c r="E15" s="102"/>
      <c r="F15" s="106"/>
      <c r="G15" s="157"/>
      <c r="H15" s="153"/>
      <c r="I15" s="150"/>
      <c r="J15" s="149"/>
      <c r="W15" s="14"/>
    </row>
    <row r="16" spans="1:23" ht="30" customHeight="1">
      <c r="A16" s="151">
        <f>Wyniki!AA19</f>
        <v>1</v>
      </c>
      <c r="B16" s="152">
        <v>2</v>
      </c>
      <c r="C16" s="86"/>
      <c r="D16" s="104"/>
      <c r="E16" s="102"/>
      <c r="F16" s="106"/>
      <c r="G16" s="157"/>
      <c r="H16" s="153">
        <f>Wyniki!W19</f>
        <v>0.5</v>
      </c>
      <c r="I16" s="150"/>
      <c r="J16" s="149"/>
      <c r="W16" s="14"/>
    </row>
    <row r="17" spans="1:23" ht="30" customHeight="1">
      <c r="A17" s="151"/>
      <c r="B17" s="152"/>
      <c r="C17" s="86"/>
      <c r="D17" s="104"/>
      <c r="E17" s="102"/>
      <c r="F17" s="106"/>
      <c r="G17" s="157"/>
      <c r="H17" s="153"/>
      <c r="I17" s="150"/>
      <c r="J17" s="149"/>
      <c r="W17" s="14"/>
    </row>
    <row r="18" spans="1:23" ht="30" customHeight="1">
      <c r="A18" s="151">
        <f>Wyniki!AA20</f>
        <v>1</v>
      </c>
      <c r="B18" s="152">
        <v>3</v>
      </c>
      <c r="C18" s="86"/>
      <c r="D18" s="104"/>
      <c r="E18" s="102"/>
      <c r="F18" s="106"/>
      <c r="G18" s="157"/>
      <c r="H18" s="153">
        <f>Wyniki!W20</f>
        <v>0.5</v>
      </c>
      <c r="I18" s="150"/>
      <c r="J18" s="149"/>
      <c r="W18" s="14"/>
    </row>
    <row r="19" spans="1:23" ht="30" customHeight="1">
      <c r="A19" s="151"/>
      <c r="B19" s="152"/>
      <c r="C19" s="86"/>
      <c r="D19" s="104"/>
      <c r="F19" s="106"/>
      <c r="G19" s="157"/>
      <c r="H19" s="153"/>
      <c r="I19" s="150"/>
      <c r="J19" s="149"/>
      <c r="W19" s="14"/>
    </row>
    <row r="20" spans="1:23" ht="30" customHeight="1">
      <c r="A20" s="151">
        <f>Wyniki!AA21</f>
        <v>1</v>
      </c>
      <c r="B20" s="152">
        <v>4</v>
      </c>
      <c r="C20" s="86"/>
      <c r="D20" s="104"/>
      <c r="E20" s="102"/>
      <c r="F20" s="106"/>
      <c r="G20" s="157"/>
      <c r="H20" s="153">
        <f>Wyniki!W21</f>
        <v>0.5</v>
      </c>
      <c r="I20" s="150"/>
      <c r="J20" s="149"/>
      <c r="W20" s="14">
        <f>IF(P20&gt;=P22,1,0)+IF(P20&gt;=P24,1,0)+IF(P20&gt;=P26,1,0)+IF(P20&gt;=P14,1,0)+IF(P20&gt;=P32,1,0)</f>
        <v>5</v>
      </c>
    </row>
    <row r="21" spans="1:23" ht="30" customHeight="1">
      <c r="A21" s="151"/>
      <c r="B21" s="152"/>
      <c r="C21" s="86"/>
      <c r="D21" s="104"/>
      <c r="E21" s="102"/>
      <c r="F21" s="106"/>
      <c r="G21" s="157"/>
      <c r="H21" s="153"/>
      <c r="I21" s="150"/>
      <c r="J21" s="149"/>
      <c r="W21" s="14"/>
    </row>
    <row r="22" spans="1:23" ht="30" customHeight="1">
      <c r="A22" s="151">
        <f>Wyniki!AA22</f>
        <v>1</v>
      </c>
      <c r="B22" s="152">
        <v>5</v>
      </c>
      <c r="C22" s="86"/>
      <c r="D22" s="104"/>
      <c r="E22" s="102"/>
      <c r="F22" s="106"/>
      <c r="G22" s="157"/>
      <c r="H22" s="153">
        <f>Wyniki!W22</f>
        <v>0.5</v>
      </c>
      <c r="I22" s="150"/>
      <c r="J22" s="149"/>
      <c r="W22" s="14">
        <f>IF(P22&gt;=P24,1,0)+IF(P22&gt;=P26,1,0)+IF(P22&gt;=P14,1,0)+IF(P22&gt;=P32,1,0)+IF(P22&gt;=P20,1,0)</f>
        <v>5</v>
      </c>
    </row>
    <row r="23" spans="1:23" ht="30" customHeight="1">
      <c r="A23" s="151"/>
      <c r="B23" s="152"/>
      <c r="C23" s="86"/>
      <c r="D23" s="104"/>
      <c r="E23" s="102"/>
      <c r="F23" s="106"/>
      <c r="G23" s="157"/>
      <c r="H23" s="153"/>
      <c r="I23" s="150"/>
      <c r="J23" s="149"/>
      <c r="W23" s="14"/>
    </row>
    <row r="24" spans="1:23" ht="30" customHeight="1">
      <c r="A24" s="151">
        <f>Wyniki!AA23</f>
        <v>1</v>
      </c>
      <c r="B24" s="152">
        <v>6</v>
      </c>
      <c r="C24" s="86"/>
      <c r="D24" s="104"/>
      <c r="E24" s="102"/>
      <c r="F24" s="106"/>
      <c r="G24" s="157"/>
      <c r="H24" s="153">
        <f>Wyniki!W23</f>
        <v>0.5</v>
      </c>
      <c r="I24" s="150"/>
      <c r="J24" s="149"/>
      <c r="W24" s="14">
        <f>IF(P24&gt;=P26,1,0)+IF(P24&gt;=P14,1,0)+IF(P24&gt;=P32,1,0)+IF(P24&gt;=P20,1,0)+IF(P24&gt;=P22,1,0)</f>
        <v>5</v>
      </c>
    </row>
    <row r="25" spans="1:23" ht="30" customHeight="1">
      <c r="A25" s="151"/>
      <c r="B25" s="152"/>
      <c r="C25" s="86"/>
      <c r="D25" s="104"/>
      <c r="E25" s="102"/>
      <c r="F25" s="106"/>
      <c r="G25" s="157"/>
      <c r="H25" s="153"/>
      <c r="I25" s="150"/>
      <c r="J25" s="149"/>
      <c r="W25" s="14"/>
    </row>
    <row r="26" spans="1:23" ht="30" customHeight="1">
      <c r="A26" s="151">
        <f>Wyniki!AA24</f>
        <v>1</v>
      </c>
      <c r="B26" s="152">
        <v>7</v>
      </c>
      <c r="C26" s="86"/>
      <c r="D26" s="105"/>
      <c r="E26" s="102"/>
      <c r="F26" s="106"/>
      <c r="G26" s="157"/>
      <c r="H26" s="153">
        <f>Wyniki!W24</f>
        <v>0.5</v>
      </c>
      <c r="I26" s="150"/>
      <c r="J26" s="149"/>
      <c r="W26" s="14">
        <f>IF(P26&gt;=P14,1,0)+IF(P26&gt;=P32,1,0)+IF(P26&gt;=P20,1,0)+IF(P26&gt;=P22,1,0)+IF(P26&gt;=P24,1,0)</f>
        <v>5</v>
      </c>
    </row>
    <row r="27" spans="1:23" ht="30" customHeight="1">
      <c r="A27" s="151"/>
      <c r="B27" s="152"/>
      <c r="C27" s="86"/>
      <c r="D27" s="105"/>
      <c r="E27" s="102"/>
      <c r="F27" s="106"/>
      <c r="G27" s="157"/>
      <c r="H27" s="153"/>
      <c r="I27" s="150"/>
      <c r="J27" s="149"/>
      <c r="W27" s="14"/>
    </row>
    <row r="28" spans="1:10" ht="30" customHeight="1">
      <c r="A28" s="151">
        <f>Wyniki!AA25</f>
        <v>1</v>
      </c>
      <c r="B28" s="152">
        <v>8</v>
      </c>
      <c r="C28" s="86"/>
      <c r="D28" s="105"/>
      <c r="E28" s="102"/>
      <c r="F28" s="106"/>
      <c r="G28" s="157"/>
      <c r="H28" s="153">
        <f>Wyniki!W25</f>
        <v>0.5</v>
      </c>
      <c r="I28" s="150"/>
      <c r="J28" s="149"/>
    </row>
    <row r="29" spans="1:10" ht="30" customHeight="1">
      <c r="A29" s="151"/>
      <c r="B29" s="152"/>
      <c r="C29" s="86"/>
      <c r="D29" s="105"/>
      <c r="E29" s="102"/>
      <c r="F29" s="106"/>
      <c r="G29" s="157"/>
      <c r="H29" s="153"/>
      <c r="I29" s="150"/>
      <c r="J29" s="149"/>
    </row>
    <row r="30" spans="4:7" ht="30" customHeight="1">
      <c r="D30" s="104"/>
      <c r="F30" s="103"/>
      <c r="G30" s="103"/>
    </row>
    <row r="31" ht="30" customHeight="1"/>
    <row r="32" spans="11:23" ht="30" customHeight="1">
      <c r="K32" s="92"/>
      <c r="W32" s="14">
        <f>IF(P32&gt;=P20,1,0)+IF(P32&gt;=P22,1,0)+IF(P32&gt;=P24,1,0)+IF(P32&gt;=P26,1,0)+IF(P32&gt;=P14,1,0)</f>
        <v>5</v>
      </c>
    </row>
    <row r="33" ht="23.25">
      <c r="C33" s="86"/>
    </row>
    <row r="34" ht="23.25">
      <c r="C34" s="86"/>
    </row>
  </sheetData>
  <mergeCells count="51">
    <mergeCell ref="G28:G29"/>
    <mergeCell ref="G20:G21"/>
    <mergeCell ref="G22:G23"/>
    <mergeCell ref="G24:G25"/>
    <mergeCell ref="G26:G27"/>
    <mergeCell ref="H16:H17"/>
    <mergeCell ref="G14:G15"/>
    <mergeCell ref="G16:G17"/>
    <mergeCell ref="G18:G19"/>
    <mergeCell ref="H20:H21"/>
    <mergeCell ref="A16:A17"/>
    <mergeCell ref="B1:J1"/>
    <mergeCell ref="C4:I4"/>
    <mergeCell ref="C6:I6"/>
    <mergeCell ref="A14:A15"/>
    <mergeCell ref="B14:B15"/>
    <mergeCell ref="H14:H15"/>
    <mergeCell ref="J14:J15"/>
    <mergeCell ref="B16:B17"/>
    <mergeCell ref="A22:A23"/>
    <mergeCell ref="B20:B21"/>
    <mergeCell ref="B18:B19"/>
    <mergeCell ref="B22:B23"/>
    <mergeCell ref="A18:A19"/>
    <mergeCell ref="A20:A21"/>
    <mergeCell ref="A26:A27"/>
    <mergeCell ref="A28:A29"/>
    <mergeCell ref="B26:B27"/>
    <mergeCell ref="B28:B29"/>
    <mergeCell ref="A24:A25"/>
    <mergeCell ref="I14:I15"/>
    <mergeCell ref="B24:B25"/>
    <mergeCell ref="H28:H29"/>
    <mergeCell ref="H18:H19"/>
    <mergeCell ref="I22:I23"/>
    <mergeCell ref="H24:H25"/>
    <mergeCell ref="H26:H27"/>
    <mergeCell ref="I24:I25"/>
    <mergeCell ref="H22:H23"/>
    <mergeCell ref="I28:I29"/>
    <mergeCell ref="J24:J25"/>
    <mergeCell ref="J26:J27"/>
    <mergeCell ref="J28:J29"/>
    <mergeCell ref="J16:J17"/>
    <mergeCell ref="I16:I17"/>
    <mergeCell ref="J22:J23"/>
    <mergeCell ref="I26:I27"/>
    <mergeCell ref="J18:J19"/>
    <mergeCell ref="I18:I19"/>
    <mergeCell ref="J20:J21"/>
    <mergeCell ref="I20:I21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CR27"/>
  <sheetViews>
    <sheetView workbookViewId="0" topLeftCell="A1">
      <selection activeCell="I6" sqref="I6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5" width="3.75390625" style="0" customWidth="1"/>
    <col min="6" max="6" width="7.125" style="0" customWidth="1"/>
    <col min="7" max="7" width="7.375" style="0" customWidth="1"/>
    <col min="8" max="10" width="3.75390625" style="0" customWidth="1"/>
    <col min="11" max="11" width="6.875" style="0" customWidth="1"/>
    <col min="12" max="12" width="7.75390625" style="0" customWidth="1"/>
    <col min="13" max="15" width="3.75390625" style="0" customWidth="1"/>
    <col min="16" max="17" width="7.625" style="0" bestFit="1" customWidth="1"/>
    <col min="18" max="20" width="3.75390625" style="0" customWidth="1"/>
    <col min="21" max="21" width="6.75390625" style="0" customWidth="1"/>
    <col min="22" max="22" width="7.625" style="0" bestFit="1" customWidth="1"/>
    <col min="23" max="23" width="9.875" style="0" bestFit="1" customWidth="1"/>
    <col min="24" max="24" width="3.75390625" style="0" customWidth="1"/>
    <col min="25" max="25" width="6.375" style="0" customWidth="1"/>
    <col min="26" max="27" width="3.75390625" style="0" customWidth="1"/>
    <col min="28" max="28" width="6.00390625" style="0" customWidth="1"/>
    <col min="29" max="29" width="3.75390625" style="0" customWidth="1"/>
    <col min="30" max="30" width="5.25390625" style="0" customWidth="1"/>
    <col min="31" max="31" width="5.75390625" style="0" customWidth="1"/>
    <col min="32" max="32" width="5.75390625" style="0" hidden="1" customWidth="1"/>
    <col min="33" max="33" width="5.375" style="0" hidden="1" customWidth="1"/>
    <col min="34" max="34" width="6.00390625" style="0" customWidth="1"/>
    <col min="35" max="37" width="4.75390625" style="0" customWidth="1"/>
    <col min="38" max="38" width="5.875" style="0" bestFit="1" customWidth="1"/>
  </cols>
  <sheetData>
    <row r="1" ht="18" customHeight="1"/>
    <row r="2" ht="27" customHeight="1">
      <c r="C2" s="79" t="s">
        <v>42</v>
      </c>
    </row>
    <row r="3" spans="22:23" ht="24.75" customHeight="1">
      <c r="V3" s="1"/>
      <c r="W3" s="110"/>
    </row>
    <row r="4" spans="2:96" ht="22.5" customHeight="1">
      <c r="B4" s="12"/>
      <c r="C4" s="185" t="s">
        <v>35</v>
      </c>
      <c r="D4" s="186"/>
      <c r="E4" s="186"/>
      <c r="F4" s="186"/>
      <c r="G4" s="187"/>
      <c r="H4" s="185" t="s">
        <v>36</v>
      </c>
      <c r="I4" s="186"/>
      <c r="J4" s="186"/>
      <c r="K4" s="186"/>
      <c r="L4" s="187"/>
      <c r="M4" s="185" t="s">
        <v>37</v>
      </c>
      <c r="N4" s="186"/>
      <c r="O4" s="186"/>
      <c r="P4" s="186"/>
      <c r="Q4" s="187"/>
      <c r="R4" s="185" t="s">
        <v>38</v>
      </c>
      <c r="S4" s="186"/>
      <c r="T4" s="186"/>
      <c r="U4" s="186"/>
      <c r="V4" s="187"/>
      <c r="W4" s="74"/>
      <c r="AN4" s="6"/>
      <c r="BI4" s="23" t="s">
        <v>6</v>
      </c>
      <c r="CE4" s="36"/>
      <c r="CF4" s="32"/>
      <c r="CG4" s="32"/>
      <c r="CH4" s="32"/>
      <c r="CI4" s="32"/>
      <c r="CJ4" s="32"/>
      <c r="CK4" s="37" t="s">
        <v>10</v>
      </c>
      <c r="CL4" s="32"/>
      <c r="CM4" s="32"/>
      <c r="CN4" s="32"/>
      <c r="CO4" s="32"/>
      <c r="CP4" s="32"/>
      <c r="CQ4" s="32"/>
      <c r="CR4" s="34"/>
    </row>
    <row r="5" spans="2:96" ht="26.25" customHeight="1">
      <c r="B5" s="87"/>
      <c r="C5" s="7">
        <v>1</v>
      </c>
      <c r="D5" s="7">
        <v>2</v>
      </c>
      <c r="E5" s="7">
        <v>3</v>
      </c>
      <c r="F5" s="7" t="s">
        <v>52</v>
      </c>
      <c r="G5" s="11" t="s">
        <v>2</v>
      </c>
      <c r="H5" s="8">
        <v>4</v>
      </c>
      <c r="I5" s="7">
        <v>5</v>
      </c>
      <c r="J5" s="7">
        <v>6</v>
      </c>
      <c r="K5" s="7" t="s">
        <v>52</v>
      </c>
      <c r="L5" s="11" t="s">
        <v>2</v>
      </c>
      <c r="M5" s="8">
        <v>7</v>
      </c>
      <c r="N5" s="7">
        <v>8</v>
      </c>
      <c r="O5" s="7">
        <v>9</v>
      </c>
      <c r="P5" s="7" t="s">
        <v>52</v>
      </c>
      <c r="Q5" s="11" t="s">
        <v>2</v>
      </c>
      <c r="R5" s="8">
        <v>10</v>
      </c>
      <c r="S5" s="7">
        <v>11</v>
      </c>
      <c r="T5" s="7">
        <v>12</v>
      </c>
      <c r="U5" s="7" t="s">
        <v>52</v>
      </c>
      <c r="V5" s="11" t="s">
        <v>2</v>
      </c>
      <c r="W5" s="143"/>
      <c r="AN5" s="6"/>
      <c r="BI5" s="23"/>
      <c r="CE5" s="179">
        <v>1</v>
      </c>
      <c r="CF5" s="180"/>
      <c r="CG5" s="181"/>
      <c r="CH5" s="179">
        <v>2</v>
      </c>
      <c r="CI5" s="180"/>
      <c r="CJ5" s="181"/>
      <c r="CK5" s="180">
        <v>3</v>
      </c>
      <c r="CL5" s="181"/>
      <c r="CM5" s="179">
        <v>4</v>
      </c>
      <c r="CN5" s="180"/>
      <c r="CO5" s="181"/>
      <c r="CP5" s="179">
        <v>5</v>
      </c>
      <c r="CQ5" s="180"/>
      <c r="CR5" s="181"/>
    </row>
    <row r="6" spans="1:96" ht="24" customHeight="1">
      <c r="A6" s="188" t="s">
        <v>3</v>
      </c>
      <c r="B6" s="5">
        <v>1</v>
      </c>
      <c r="C6" s="66">
        <f>Analiza!D12</f>
        <v>3</v>
      </c>
      <c r="D6" s="66">
        <f>Analiza!D25</f>
        <v>3</v>
      </c>
      <c r="E6" s="67">
        <f>Analiza!D38</f>
        <v>3</v>
      </c>
      <c r="F6" s="60">
        <f>Analiza!D46</f>
        <v>4.5</v>
      </c>
      <c r="G6" s="61">
        <f aca="true" t="shared" si="0" ref="G6:G13">SUM(C6:F6)</f>
        <v>13.5</v>
      </c>
      <c r="H6" s="66">
        <f>Analiza!H15</f>
        <v>3</v>
      </c>
      <c r="I6" s="66">
        <f>Analiza!H28</f>
        <v>3</v>
      </c>
      <c r="J6" s="67">
        <f>Analiza!H41</f>
        <v>3</v>
      </c>
      <c r="K6" s="60">
        <f>Analiza!AG55</f>
        <v>4.5</v>
      </c>
      <c r="L6" s="61">
        <f aca="true" t="shared" si="1" ref="L6:L13">SUM(H6:K6)</f>
        <v>13.5</v>
      </c>
      <c r="M6" s="66">
        <f>Analiza!M13</f>
        <v>3</v>
      </c>
      <c r="N6" s="66">
        <f>Analiza!M26</f>
        <v>3</v>
      </c>
      <c r="O6" s="67">
        <f>Analiza!M39</f>
        <v>3</v>
      </c>
      <c r="P6" s="60">
        <f>Analiza!C55</f>
        <v>4.5</v>
      </c>
      <c r="Q6" s="61">
        <f aca="true" t="shared" si="2" ref="Q6:Q13">SUM(M6:P6)</f>
        <v>13.5</v>
      </c>
      <c r="R6" s="66">
        <f>Analiza!S14</f>
        <v>3</v>
      </c>
      <c r="S6" s="66">
        <f>Analiza!S27</f>
        <v>3</v>
      </c>
      <c r="T6" s="67">
        <f>Analiza!S40</f>
        <v>3</v>
      </c>
      <c r="U6" s="60">
        <f>Analiza!AB64</f>
        <v>4.5</v>
      </c>
      <c r="V6" s="61">
        <f aca="true" t="shared" si="3" ref="V6:V13">SUM(R6:U6)</f>
        <v>13.5</v>
      </c>
      <c r="W6" s="144"/>
      <c r="AN6" s="6"/>
      <c r="BI6" s="15">
        <v>1</v>
      </c>
      <c r="BJ6" s="50" t="s">
        <v>19</v>
      </c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7"/>
      <c r="CD6" s="182" t="s">
        <v>13</v>
      </c>
      <c r="CE6" s="30">
        <v>1</v>
      </c>
      <c r="CF6" s="31" t="s">
        <v>1</v>
      </c>
      <c r="CG6" s="34"/>
      <c r="CH6" s="31">
        <v>1</v>
      </c>
      <c r="CI6" s="31" t="s">
        <v>1</v>
      </c>
      <c r="CJ6" s="34"/>
      <c r="CK6" s="31" t="s">
        <v>9</v>
      </c>
      <c r="CL6" s="34"/>
      <c r="CM6" s="30">
        <v>1</v>
      </c>
      <c r="CN6" s="31" t="s">
        <v>1</v>
      </c>
      <c r="CO6" s="34"/>
      <c r="CP6" s="27">
        <v>1</v>
      </c>
      <c r="CQ6" s="28" t="s">
        <v>1</v>
      </c>
      <c r="CR6" s="34"/>
    </row>
    <row r="7" spans="1:96" ht="24" customHeight="1">
      <c r="A7" s="188"/>
      <c r="B7" s="5">
        <v>2</v>
      </c>
      <c r="C7" s="66">
        <f>Analiza!D14</f>
        <v>3</v>
      </c>
      <c r="D7" s="66">
        <f>Analiza!D27</f>
        <v>3</v>
      </c>
      <c r="E7" s="67">
        <f>Analiza!D40</f>
        <v>3</v>
      </c>
      <c r="F7" s="60">
        <f>Analiza!AG64</f>
        <v>4.5</v>
      </c>
      <c r="G7" s="61">
        <f t="shared" si="0"/>
        <v>13.5</v>
      </c>
      <c r="H7" s="66">
        <f>Analiza!I12</f>
        <v>3</v>
      </c>
      <c r="I7" s="66">
        <f>Analiza!I25</f>
        <v>3</v>
      </c>
      <c r="J7" s="67">
        <f>Analiza!I38</f>
        <v>3</v>
      </c>
      <c r="K7" s="60">
        <f>Analiza!I46</f>
        <v>4.5</v>
      </c>
      <c r="L7" s="61">
        <f t="shared" si="1"/>
        <v>13.5</v>
      </c>
      <c r="M7" s="66">
        <f>Analiza!M15</f>
        <v>3</v>
      </c>
      <c r="N7" s="66">
        <f>Analiza!M28</f>
        <v>3</v>
      </c>
      <c r="O7" s="67">
        <f>Analiza!M41</f>
        <v>3</v>
      </c>
      <c r="P7" s="60">
        <f>Analiza!H73</f>
        <v>4.5</v>
      </c>
      <c r="Q7" s="61">
        <f t="shared" si="2"/>
        <v>13.5</v>
      </c>
      <c r="R7" s="66">
        <f>Analiza!R14</f>
        <v>3</v>
      </c>
      <c r="S7" s="66">
        <f>Analiza!R27</f>
        <v>3</v>
      </c>
      <c r="T7" s="67">
        <f>Analiza!R40</f>
        <v>3</v>
      </c>
      <c r="U7" s="60">
        <f>Analiza!AC64</f>
        <v>4.5</v>
      </c>
      <c r="V7" s="61">
        <f t="shared" si="3"/>
        <v>13.5</v>
      </c>
      <c r="W7" s="144"/>
      <c r="AN7" s="6"/>
      <c r="BI7" s="15">
        <v>2</v>
      </c>
      <c r="BJ7" s="51" t="s">
        <v>20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9"/>
      <c r="CD7" s="183"/>
      <c r="CE7" s="30">
        <v>2</v>
      </c>
      <c r="CF7" s="31" t="s">
        <v>1</v>
      </c>
      <c r="CG7" s="33"/>
      <c r="CH7" s="31">
        <v>1</v>
      </c>
      <c r="CI7" s="31" t="s">
        <v>0</v>
      </c>
      <c r="CJ7" s="33"/>
      <c r="CK7" s="31" t="s">
        <v>17</v>
      </c>
      <c r="CL7" s="33"/>
      <c r="CM7" s="30">
        <v>2</v>
      </c>
      <c r="CN7" s="31" t="s">
        <v>1</v>
      </c>
      <c r="CO7" s="33"/>
      <c r="CP7" s="30">
        <v>2</v>
      </c>
      <c r="CQ7" s="28" t="s">
        <v>0</v>
      </c>
      <c r="CR7" s="34"/>
    </row>
    <row r="8" spans="1:96" ht="24" customHeight="1">
      <c r="A8" s="188"/>
      <c r="B8" s="5">
        <v>3</v>
      </c>
      <c r="C8" s="66">
        <f>Analiza!D15</f>
        <v>3</v>
      </c>
      <c r="D8" s="66">
        <f>Analiza!D28</f>
        <v>3</v>
      </c>
      <c r="E8" s="67">
        <f>Analiza!D41</f>
        <v>3</v>
      </c>
      <c r="F8" s="60">
        <f>Analiza!M55</f>
        <v>4.5</v>
      </c>
      <c r="G8" s="61">
        <f t="shared" si="0"/>
        <v>13.5</v>
      </c>
      <c r="H8" s="66">
        <f>Analiza!I14</f>
        <v>3</v>
      </c>
      <c r="I8" s="66">
        <f>Analiza!I27</f>
        <v>3</v>
      </c>
      <c r="J8" s="67">
        <f>Analiza!I40</f>
        <v>3</v>
      </c>
      <c r="K8" s="60">
        <f>Analiza!M73</f>
        <v>4.5</v>
      </c>
      <c r="L8" s="61">
        <f t="shared" si="1"/>
        <v>13.5</v>
      </c>
      <c r="M8" s="66">
        <f>Analiza!N12</f>
        <v>3</v>
      </c>
      <c r="N8" s="66">
        <f>Analiza!N25</f>
        <v>3</v>
      </c>
      <c r="O8" s="67">
        <f>Analiza!N38</f>
        <v>3</v>
      </c>
      <c r="P8" s="60">
        <f>Analiza!N46</f>
        <v>4.5</v>
      </c>
      <c r="Q8" s="61">
        <f t="shared" si="2"/>
        <v>13.5</v>
      </c>
      <c r="R8" s="66">
        <f>Analiza!R12</f>
        <v>3</v>
      </c>
      <c r="S8" s="66">
        <f>Analiza!R25</f>
        <v>3</v>
      </c>
      <c r="T8" s="67">
        <f>Analiza!R38</f>
        <v>3</v>
      </c>
      <c r="U8" s="60">
        <f>Analiza!M64</f>
        <v>4.5</v>
      </c>
      <c r="V8" s="61">
        <f t="shared" si="3"/>
        <v>13.5</v>
      </c>
      <c r="W8" s="144"/>
      <c r="AN8" s="6"/>
      <c r="BI8" s="15">
        <v>3</v>
      </c>
      <c r="BJ8" s="51" t="s">
        <v>24</v>
      </c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9"/>
      <c r="CD8" s="183"/>
      <c r="CE8" s="30">
        <v>3</v>
      </c>
      <c r="CF8" s="31" t="s">
        <v>1</v>
      </c>
      <c r="CG8" s="33"/>
      <c r="CH8" s="31">
        <v>2</v>
      </c>
      <c r="CI8" s="31" t="s">
        <v>0</v>
      </c>
      <c r="CJ8" s="33"/>
      <c r="CK8" s="31" t="s">
        <v>14</v>
      </c>
      <c r="CL8" s="33"/>
      <c r="CM8" s="30">
        <v>2</v>
      </c>
      <c r="CN8" s="31" t="s">
        <v>0</v>
      </c>
      <c r="CO8" s="33"/>
      <c r="CP8" s="30">
        <v>3</v>
      </c>
      <c r="CQ8" s="28" t="s">
        <v>0</v>
      </c>
      <c r="CR8" s="34"/>
    </row>
    <row r="9" spans="1:96" ht="24" customHeight="1">
      <c r="A9" s="188"/>
      <c r="B9" s="5">
        <v>4</v>
      </c>
      <c r="C9" s="66">
        <f>Analiza!C14</f>
        <v>3</v>
      </c>
      <c r="D9" s="66">
        <f>Analiza!C27</f>
        <v>3</v>
      </c>
      <c r="E9" s="67">
        <f>Analiza!C40</f>
        <v>3</v>
      </c>
      <c r="F9" s="60">
        <f>Analiza!AH64</f>
        <v>4.5</v>
      </c>
      <c r="G9" s="61">
        <f t="shared" si="0"/>
        <v>13.5</v>
      </c>
      <c r="H9" s="66">
        <f>Analiza!I15</f>
        <v>3</v>
      </c>
      <c r="I9" s="66">
        <f>Analiza!I28</f>
        <v>3</v>
      </c>
      <c r="J9" s="67">
        <f>Analiza!I41</f>
        <v>3</v>
      </c>
      <c r="K9" s="60">
        <f>Analiza!AH55</f>
        <v>4.5</v>
      </c>
      <c r="L9" s="61">
        <f t="shared" si="1"/>
        <v>13.5</v>
      </c>
      <c r="M9" s="66">
        <f>Analiza!N14</f>
        <v>3</v>
      </c>
      <c r="N9" s="66">
        <f>Analiza!N27</f>
        <v>3</v>
      </c>
      <c r="O9" s="67">
        <f>Analiza!N40</f>
        <v>3</v>
      </c>
      <c r="P9" s="60">
        <f>Analiza!R64</f>
        <v>4.5</v>
      </c>
      <c r="Q9" s="61">
        <f t="shared" si="2"/>
        <v>13.5</v>
      </c>
      <c r="R9" s="66">
        <f>Analiza!S13</f>
        <v>3</v>
      </c>
      <c r="S9" s="66">
        <f>Analiza!S26</f>
        <v>3</v>
      </c>
      <c r="T9" s="67">
        <f>Analiza!S39</f>
        <v>3</v>
      </c>
      <c r="U9" s="60">
        <f>Analiza!S46</f>
        <v>4.5</v>
      </c>
      <c r="V9" s="61">
        <f t="shared" si="3"/>
        <v>13.5</v>
      </c>
      <c r="W9" s="144"/>
      <c r="AN9" s="6"/>
      <c r="BI9" s="15">
        <v>4</v>
      </c>
      <c r="BJ9" s="51" t="s">
        <v>21</v>
      </c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9"/>
      <c r="CD9" s="183"/>
      <c r="CE9" s="30">
        <v>3</v>
      </c>
      <c r="CF9" s="31" t="s">
        <v>0</v>
      </c>
      <c r="CG9" s="33"/>
      <c r="CH9" s="31">
        <v>3</v>
      </c>
      <c r="CI9" s="31" t="s">
        <v>0</v>
      </c>
      <c r="CJ9" s="33"/>
      <c r="CK9" s="31" t="s">
        <v>18</v>
      </c>
      <c r="CL9" s="33"/>
      <c r="CM9" s="30">
        <v>1</v>
      </c>
      <c r="CN9" s="31" t="s">
        <v>0</v>
      </c>
      <c r="CO9" s="33"/>
      <c r="CP9" s="30">
        <v>2</v>
      </c>
      <c r="CQ9" s="28" t="s">
        <v>1</v>
      </c>
      <c r="CR9" s="34"/>
    </row>
    <row r="10" spans="1:96" ht="24" customHeight="1">
      <c r="A10" s="188"/>
      <c r="B10" s="5">
        <v>5</v>
      </c>
      <c r="C10" s="66">
        <f>Analiza!D13</f>
        <v>3</v>
      </c>
      <c r="D10" s="66">
        <f>Analiza!D26</f>
        <v>3</v>
      </c>
      <c r="E10" s="67">
        <f>Analiza!D39</f>
        <v>3</v>
      </c>
      <c r="F10" s="60">
        <f>Analiza!W64</f>
        <v>4.5</v>
      </c>
      <c r="G10" s="61">
        <f t="shared" si="0"/>
        <v>13.5</v>
      </c>
      <c r="H10" s="66">
        <f>Analiza!H14</f>
        <v>3</v>
      </c>
      <c r="I10" s="66">
        <f>Analiza!H27</f>
        <v>3</v>
      </c>
      <c r="J10" s="67">
        <f>Analiza!H40</f>
        <v>3</v>
      </c>
      <c r="K10" s="60">
        <f>Analiza!N73</f>
        <v>4.5</v>
      </c>
      <c r="L10" s="61">
        <f t="shared" si="1"/>
        <v>13.5</v>
      </c>
      <c r="M10" s="66">
        <f>Analiza!N15</f>
        <v>3</v>
      </c>
      <c r="N10" s="66">
        <f>Analiza!N28</f>
        <v>3</v>
      </c>
      <c r="O10" s="67">
        <f>Analiza!N41</f>
        <v>3</v>
      </c>
      <c r="P10" s="60">
        <f>Analiza!I73</f>
        <v>4.5</v>
      </c>
      <c r="Q10" s="61">
        <f t="shared" si="2"/>
        <v>13.5</v>
      </c>
      <c r="R10" s="66">
        <f>Analiza!S15</f>
        <v>3</v>
      </c>
      <c r="S10" s="66">
        <f>Analiza!S28</f>
        <v>3</v>
      </c>
      <c r="T10" s="67">
        <f>Analiza!S41</f>
        <v>3</v>
      </c>
      <c r="U10" s="60">
        <f>Analiza!W55</f>
        <v>4.5</v>
      </c>
      <c r="V10" s="61">
        <f t="shared" si="3"/>
        <v>13.5</v>
      </c>
      <c r="W10" s="144"/>
      <c r="AN10" s="6"/>
      <c r="BI10" s="15">
        <v>5</v>
      </c>
      <c r="BJ10" s="51" t="s">
        <v>22</v>
      </c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9"/>
      <c r="CD10" s="183"/>
      <c r="CE10" s="30">
        <v>2</v>
      </c>
      <c r="CF10" s="31" t="s">
        <v>0</v>
      </c>
      <c r="CG10" s="33"/>
      <c r="CH10" s="31">
        <v>2</v>
      </c>
      <c r="CI10" s="31" t="s">
        <v>1</v>
      </c>
      <c r="CJ10" s="33"/>
      <c r="CK10" s="31" t="s">
        <v>16</v>
      </c>
      <c r="CL10" s="33"/>
      <c r="CM10" s="30">
        <v>3</v>
      </c>
      <c r="CN10" s="31" t="s">
        <v>1</v>
      </c>
      <c r="CO10" s="33"/>
      <c r="CP10" s="30">
        <v>1</v>
      </c>
      <c r="CQ10" s="28" t="s">
        <v>0</v>
      </c>
      <c r="CR10" s="34"/>
    </row>
    <row r="11" spans="1:96" ht="24" customHeight="1">
      <c r="A11" s="188"/>
      <c r="B11" s="5">
        <v>6</v>
      </c>
      <c r="C11" s="66">
        <f>Analiza!C13</f>
        <v>3</v>
      </c>
      <c r="D11" s="66">
        <f>Analiza!C26</f>
        <v>3</v>
      </c>
      <c r="E11" s="67">
        <f>Analiza!C39</f>
        <v>3</v>
      </c>
      <c r="F11" s="60">
        <f>Analiza!X64</f>
        <v>4.5</v>
      </c>
      <c r="G11" s="62">
        <f t="shared" si="0"/>
        <v>13.5</v>
      </c>
      <c r="H11" s="66">
        <f>Analiza!I13</f>
        <v>3</v>
      </c>
      <c r="I11" s="66">
        <f>Analiza!I26</f>
        <v>3</v>
      </c>
      <c r="J11" s="67">
        <f>Analiza!I39</f>
        <v>3</v>
      </c>
      <c r="K11" s="60">
        <f>Analiza!AB55</f>
        <v>4.5</v>
      </c>
      <c r="L11" s="61">
        <f t="shared" si="1"/>
        <v>13.5</v>
      </c>
      <c r="M11" s="66">
        <f>Analiza!M14</f>
        <v>3</v>
      </c>
      <c r="N11" s="66">
        <f>Analiza!M27</f>
        <v>3</v>
      </c>
      <c r="O11" s="67">
        <f>Analiza!M40</f>
        <v>3</v>
      </c>
      <c r="P11" s="60">
        <f>Analiza!S64</f>
        <v>4.5</v>
      </c>
      <c r="Q11" s="61">
        <f t="shared" si="2"/>
        <v>13.5</v>
      </c>
      <c r="R11" s="66">
        <f>Analiza!S12</f>
        <v>3</v>
      </c>
      <c r="S11" s="66">
        <f>Analiza!S25</f>
        <v>3</v>
      </c>
      <c r="T11" s="67">
        <f>Analiza!S38</f>
        <v>3</v>
      </c>
      <c r="U11" s="60">
        <f>Analiza!N64</f>
        <v>4.5</v>
      </c>
      <c r="V11" s="61">
        <f t="shared" si="3"/>
        <v>13.5</v>
      </c>
      <c r="W11" s="144"/>
      <c r="AN11" s="6"/>
      <c r="BI11" s="15">
        <v>6</v>
      </c>
      <c r="BJ11" s="51" t="s">
        <v>23</v>
      </c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9"/>
      <c r="CD11" s="184"/>
      <c r="CE11" s="27">
        <v>1</v>
      </c>
      <c r="CF11" s="28" t="s">
        <v>0</v>
      </c>
      <c r="CG11" s="35"/>
      <c r="CH11" s="28">
        <v>3</v>
      </c>
      <c r="CI11" s="28" t="s">
        <v>1</v>
      </c>
      <c r="CJ11" s="35"/>
      <c r="CK11" s="28" t="s">
        <v>15</v>
      </c>
      <c r="CL11" s="35"/>
      <c r="CM11" s="27">
        <v>3</v>
      </c>
      <c r="CN11" s="28" t="s">
        <v>0</v>
      </c>
      <c r="CO11" s="35"/>
      <c r="CP11" s="27">
        <v>3</v>
      </c>
      <c r="CQ11" s="28" t="s">
        <v>1</v>
      </c>
      <c r="CR11" s="34"/>
    </row>
    <row r="12" spans="1:23" ht="24" customHeight="1">
      <c r="A12" s="188"/>
      <c r="B12" s="5">
        <v>7</v>
      </c>
      <c r="C12" s="66">
        <f>Analiza!C15</f>
        <v>3</v>
      </c>
      <c r="D12" s="66">
        <f>Analiza!C28</f>
        <v>3</v>
      </c>
      <c r="E12" s="67">
        <f>Analiza!C41</f>
        <v>3</v>
      </c>
      <c r="F12" s="60">
        <f>Analiza!N55</f>
        <v>4.5</v>
      </c>
      <c r="G12" s="62">
        <f t="shared" si="0"/>
        <v>13.5</v>
      </c>
      <c r="H12" s="66">
        <f>Analiza!H13</f>
        <v>3</v>
      </c>
      <c r="I12" s="66">
        <f>Analiza!H26</f>
        <v>3</v>
      </c>
      <c r="J12" s="67">
        <f>Analiza!H39</f>
        <v>3</v>
      </c>
      <c r="K12" s="60">
        <f>Analiza!AC55</f>
        <v>4.5</v>
      </c>
      <c r="L12" s="61">
        <f t="shared" si="1"/>
        <v>13.5</v>
      </c>
      <c r="M12" s="66">
        <f>Analiza!N13</f>
        <v>3</v>
      </c>
      <c r="N12" s="66">
        <f>Analiza!N26</f>
        <v>3</v>
      </c>
      <c r="O12" s="67">
        <f>Analiza!N39</f>
        <v>3</v>
      </c>
      <c r="P12" s="60">
        <f>Analiza!D55</f>
        <v>4.5</v>
      </c>
      <c r="Q12" s="61">
        <f t="shared" si="2"/>
        <v>13.5</v>
      </c>
      <c r="R12" s="66">
        <f>Analiza!R15</f>
        <v>3</v>
      </c>
      <c r="S12" s="66">
        <f>Analiza!R28</f>
        <v>3</v>
      </c>
      <c r="T12" s="67">
        <f>Analiza!R41</f>
        <v>3</v>
      </c>
      <c r="U12" s="60">
        <f>Analiza!X55</f>
        <v>4.5</v>
      </c>
      <c r="V12" s="61">
        <f t="shared" si="3"/>
        <v>13.5</v>
      </c>
      <c r="W12" s="144"/>
    </row>
    <row r="13" spans="1:23" ht="24" customHeight="1">
      <c r="A13" s="188"/>
      <c r="B13" s="5">
        <v>8</v>
      </c>
      <c r="C13" s="69">
        <f>Analiza!C12</f>
        <v>3</v>
      </c>
      <c r="D13" s="69">
        <f>Analiza!C25</f>
        <v>3</v>
      </c>
      <c r="E13" s="70">
        <f>Analiza!C38</f>
        <v>3</v>
      </c>
      <c r="F13" s="71">
        <f>Analiza!C46</f>
        <v>4.5</v>
      </c>
      <c r="G13" s="64">
        <f t="shared" si="0"/>
        <v>13.5</v>
      </c>
      <c r="H13" s="69">
        <f>Analiza!H12</f>
        <v>3</v>
      </c>
      <c r="I13" s="69">
        <f>Analiza!H25</f>
        <v>3</v>
      </c>
      <c r="J13" s="70">
        <f>Analiza!H38</f>
        <v>3</v>
      </c>
      <c r="K13" s="71">
        <f>Analiza!H46</f>
        <v>4.5</v>
      </c>
      <c r="L13" s="65">
        <f t="shared" si="1"/>
        <v>13.5</v>
      </c>
      <c r="M13" s="69">
        <f>Analiza!M12</f>
        <v>3</v>
      </c>
      <c r="N13" s="69">
        <f>Analiza!M25</f>
        <v>3</v>
      </c>
      <c r="O13" s="70">
        <f>Analiza!M38</f>
        <v>3</v>
      </c>
      <c r="P13" s="71">
        <f>Analiza!M46</f>
        <v>4.5</v>
      </c>
      <c r="Q13" s="65">
        <f t="shared" si="2"/>
        <v>13.5</v>
      </c>
      <c r="R13" s="69">
        <f>Analiza!R13</f>
        <v>3</v>
      </c>
      <c r="S13" s="69">
        <f>Analiza!R26</f>
        <v>3</v>
      </c>
      <c r="T13" s="70">
        <f>Analiza!R39</f>
        <v>3</v>
      </c>
      <c r="U13" s="71">
        <f>Analiza!R46</f>
        <v>4.5</v>
      </c>
      <c r="V13" s="65">
        <f t="shared" si="3"/>
        <v>13.5</v>
      </c>
      <c r="W13" s="144"/>
    </row>
    <row r="14" spans="1:23" ht="24" customHeight="1" hidden="1">
      <c r="A14" s="56"/>
      <c r="B14" s="57"/>
      <c r="C14" s="58">
        <f>SUM(C6:C13)</f>
        <v>24</v>
      </c>
      <c r="D14" s="58">
        <f aca="true" t="shared" si="4" ref="D14:V14">SUM(D6:D13)</f>
        <v>24</v>
      </c>
      <c r="E14" s="58">
        <f t="shared" si="4"/>
        <v>24</v>
      </c>
      <c r="F14" s="63">
        <f t="shared" si="4"/>
        <v>36</v>
      </c>
      <c r="G14" s="63">
        <f t="shared" si="4"/>
        <v>108</v>
      </c>
      <c r="H14" s="58">
        <f t="shared" si="4"/>
        <v>24</v>
      </c>
      <c r="I14" s="58">
        <f t="shared" si="4"/>
        <v>24</v>
      </c>
      <c r="J14" s="58">
        <f t="shared" si="4"/>
        <v>24</v>
      </c>
      <c r="K14" s="63">
        <f t="shared" si="4"/>
        <v>36</v>
      </c>
      <c r="L14" s="63">
        <f t="shared" si="4"/>
        <v>108</v>
      </c>
      <c r="M14" s="58">
        <f t="shared" si="4"/>
        <v>24</v>
      </c>
      <c r="N14" s="58">
        <f t="shared" si="4"/>
        <v>24</v>
      </c>
      <c r="O14" s="58">
        <f t="shared" si="4"/>
        <v>24</v>
      </c>
      <c r="P14" s="63">
        <f t="shared" si="4"/>
        <v>36</v>
      </c>
      <c r="Q14" s="63">
        <f t="shared" si="4"/>
        <v>108</v>
      </c>
      <c r="R14" s="72">
        <f t="shared" si="4"/>
        <v>24</v>
      </c>
      <c r="S14" s="58">
        <f t="shared" si="4"/>
        <v>24</v>
      </c>
      <c r="T14" s="58">
        <f t="shared" si="4"/>
        <v>24</v>
      </c>
      <c r="U14" s="63">
        <f t="shared" si="4"/>
        <v>36</v>
      </c>
      <c r="V14" s="63">
        <f t="shared" si="4"/>
        <v>108</v>
      </c>
      <c r="W14" s="77"/>
    </row>
    <row r="15" spans="1:23" ht="24" customHeight="1" thickBot="1">
      <c r="A15" s="56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  <c r="R15" s="76"/>
      <c r="S15" s="76"/>
      <c r="T15" s="76"/>
      <c r="U15" s="77"/>
      <c r="V15" s="77"/>
      <c r="W15" s="77"/>
    </row>
    <row r="16" spans="3:28" ht="24" customHeight="1">
      <c r="C16" s="185" t="s">
        <v>39</v>
      </c>
      <c r="D16" s="186"/>
      <c r="E16" s="186"/>
      <c r="F16" s="186"/>
      <c r="G16" s="187"/>
      <c r="H16" s="185" t="s">
        <v>40</v>
      </c>
      <c r="I16" s="186"/>
      <c r="J16" s="186"/>
      <c r="K16" s="186"/>
      <c r="L16" s="187"/>
      <c r="M16" s="185" t="s">
        <v>41</v>
      </c>
      <c r="N16" s="186"/>
      <c r="O16" s="186"/>
      <c r="P16" s="186"/>
      <c r="Q16" s="187"/>
      <c r="S16" s="192" t="s">
        <v>53</v>
      </c>
      <c r="T16" s="193"/>
      <c r="U16" s="193"/>
      <c r="V16" s="193"/>
      <c r="W16" s="194"/>
      <c r="Y16" s="162" t="s">
        <v>4</v>
      </c>
      <c r="Z16" s="163"/>
      <c r="AA16" s="163"/>
      <c r="AB16" s="164"/>
    </row>
    <row r="17" spans="3:28" ht="24" customHeight="1">
      <c r="C17" s="52">
        <v>13</v>
      </c>
      <c r="D17" s="54">
        <v>14</v>
      </c>
      <c r="E17" s="54">
        <v>15</v>
      </c>
      <c r="F17" s="7" t="s">
        <v>52</v>
      </c>
      <c r="G17" s="11" t="s">
        <v>2</v>
      </c>
      <c r="H17" s="8">
        <v>16</v>
      </c>
      <c r="I17" s="7">
        <v>17</v>
      </c>
      <c r="J17" s="7">
        <v>18</v>
      </c>
      <c r="K17" s="7" t="s">
        <v>52</v>
      </c>
      <c r="L17" s="11" t="s">
        <v>2</v>
      </c>
      <c r="M17" s="8">
        <v>19</v>
      </c>
      <c r="N17" s="7">
        <v>20</v>
      </c>
      <c r="O17" s="7">
        <v>21</v>
      </c>
      <c r="P17" s="7" t="s">
        <v>52</v>
      </c>
      <c r="Q17" s="11" t="s">
        <v>2</v>
      </c>
      <c r="S17" s="189" t="s">
        <v>7</v>
      </c>
      <c r="T17" s="190"/>
      <c r="U17" s="191" t="s">
        <v>8</v>
      </c>
      <c r="V17" s="191"/>
      <c r="W17" s="148" t="s">
        <v>61</v>
      </c>
      <c r="Y17" s="165" t="s">
        <v>7</v>
      </c>
      <c r="Z17" s="166"/>
      <c r="AA17" s="167" t="s">
        <v>8</v>
      </c>
      <c r="AB17" s="168"/>
    </row>
    <row r="18" spans="1:33" ht="30" customHeight="1">
      <c r="A18" s="188" t="s">
        <v>3</v>
      </c>
      <c r="B18" s="5">
        <v>1</v>
      </c>
      <c r="C18" s="66">
        <f>Analiza!W15</f>
        <v>3</v>
      </c>
      <c r="D18" s="66">
        <f>Analiza!W28</f>
        <v>3</v>
      </c>
      <c r="E18" s="67">
        <f>Analiza!W41</f>
        <v>3</v>
      </c>
      <c r="F18" s="60">
        <f>Analiza!C64</f>
        <v>4.5</v>
      </c>
      <c r="G18" s="61">
        <f aca="true" t="shared" si="5" ref="G18:G25">SUM(C18:F18)</f>
        <v>13.5</v>
      </c>
      <c r="H18" s="66">
        <f>Analiza!AC13</f>
        <v>3</v>
      </c>
      <c r="I18" s="66">
        <f>Analiza!AC26</f>
        <v>3</v>
      </c>
      <c r="J18" s="67">
        <f>Analiza!AC39</f>
        <v>3</v>
      </c>
      <c r="K18" s="60">
        <f>Analiza!C73</f>
        <v>4.5</v>
      </c>
      <c r="L18" s="61">
        <f aca="true" t="shared" si="6" ref="L18:L25">SUM(H18:K18)</f>
        <v>13.5</v>
      </c>
      <c r="M18" s="66">
        <f>Analiza!AH13</f>
        <v>3</v>
      </c>
      <c r="N18" s="66">
        <f>Analiza!AH26</f>
        <v>3</v>
      </c>
      <c r="O18" s="67">
        <f>Analiza!AH39</f>
        <v>3</v>
      </c>
      <c r="P18" s="60">
        <f>Analiza!W73</f>
        <v>4.5</v>
      </c>
      <c r="Q18" s="61">
        <f aca="true" t="shared" si="7" ref="Q18:Q25">SUM(M18:P18)</f>
        <v>13.5</v>
      </c>
      <c r="S18" s="176">
        <f aca="true" t="shared" si="8" ref="S18:S25">SUM(C6:E6)+SUM(H6:J6)+SUM(M6:O6)+SUM(R6:T6)+SUM(C18:E18)+SUM(H18:J18)+SUM(M18:O18)</f>
        <v>63</v>
      </c>
      <c r="T18" s="177"/>
      <c r="U18" s="178">
        <f>G6+L6+Q6+V6+G18+L18+Q18+Metryka!G14</f>
        <v>94.5</v>
      </c>
      <c r="V18" s="178"/>
      <c r="W18" s="146">
        <f>U18/189</f>
        <v>0.5</v>
      </c>
      <c r="Y18" s="172">
        <f aca="true" t="shared" si="9" ref="Y18:Y25">8-AF18</f>
        <v>1</v>
      </c>
      <c r="Z18" s="173"/>
      <c r="AA18" s="158">
        <f aca="true" t="shared" si="10" ref="AA18:AA25">8-AG18</f>
        <v>1</v>
      </c>
      <c r="AB18" s="159"/>
      <c r="AF18" s="14">
        <f>IF(S18&gt;=S19,1,0)+IF(S18&gt;=S20,1,0)+IF(S18&gt;=S21,1,0)+IF(S18&gt;=S22,1,0)+IF(S18&gt;=S23,1,0)+IF(S18&gt;=S24,1,0)+IF(S18&gt;=S25,1,0)</f>
        <v>7</v>
      </c>
      <c r="AG18" s="14">
        <f>IF(U18&gt;=U19,1,0)+IF(U18&gt;=U20,1,0)+IF(U18&gt;=U21,1,0)+IF(U18&gt;=U22,1,0)+IF(U18&gt;=U23,1,0)+IF(U18&gt;=U24,1,0)+IF(U18&gt;=U25,1,0)</f>
        <v>7</v>
      </c>
    </row>
    <row r="19" spans="1:33" ht="24" customHeight="1">
      <c r="A19" s="188"/>
      <c r="B19" s="5">
        <v>2</v>
      </c>
      <c r="C19" s="66">
        <f>Analiza!X14</f>
        <v>3</v>
      </c>
      <c r="D19" s="66">
        <f>Analiza!X27</f>
        <v>3</v>
      </c>
      <c r="E19" s="67">
        <f>Analiza!X40</f>
        <v>3</v>
      </c>
      <c r="F19" s="60">
        <f>Analiza!AB73</f>
        <v>4.5</v>
      </c>
      <c r="G19" s="61">
        <f t="shared" si="5"/>
        <v>13.5</v>
      </c>
      <c r="H19" s="66">
        <f>Analiza!AB12</f>
        <v>3</v>
      </c>
      <c r="I19" s="66">
        <f>Analiza!AB25</f>
        <v>3</v>
      </c>
      <c r="J19" s="67">
        <f>Analiza!AB38</f>
        <v>3</v>
      </c>
      <c r="K19" s="60">
        <f>Analiza!H55</f>
        <v>4.5</v>
      </c>
      <c r="L19" s="61">
        <f t="shared" si="6"/>
        <v>13.5</v>
      </c>
      <c r="M19" s="66">
        <f>Analiza!AH14</f>
        <v>3</v>
      </c>
      <c r="N19" s="66">
        <f>Analiza!AH27</f>
        <v>3</v>
      </c>
      <c r="O19" s="67">
        <f>Analiza!AH40</f>
        <v>3</v>
      </c>
      <c r="P19" s="60">
        <f>Analiza!H64</f>
        <v>4.5</v>
      </c>
      <c r="Q19" s="61">
        <f t="shared" si="7"/>
        <v>13.5</v>
      </c>
      <c r="S19" s="176">
        <f t="shared" si="8"/>
        <v>63</v>
      </c>
      <c r="T19" s="177"/>
      <c r="U19" s="178">
        <f>G7+L7+Q7+V7+G19+L19+Q19+Metryka!G16</f>
        <v>94.5</v>
      </c>
      <c r="V19" s="178"/>
      <c r="W19" s="146">
        <f aca="true" t="shared" si="11" ref="W19:W26">U19/189</f>
        <v>0.5</v>
      </c>
      <c r="Y19" s="172">
        <f t="shared" si="9"/>
        <v>1</v>
      </c>
      <c r="Z19" s="173"/>
      <c r="AA19" s="158">
        <f t="shared" si="10"/>
        <v>1</v>
      </c>
      <c r="AB19" s="159"/>
      <c r="AF19" s="14">
        <f>IF(S19&gt;=S20,1,0)+IF(S19&gt;=S21,1,0)+IF(S19&gt;=S22,1,0)+IF(S19&gt;=S23,1,0)+IF(S19&gt;=S24,1,0)+IF(S19&gt;=S25,1,0)+IF(S19&gt;=S18,1,0)</f>
        <v>7</v>
      </c>
      <c r="AG19" s="14">
        <f>IF(U19&gt;=U20,1,0)+IF(U19&gt;=U21,1,0)+IF(U19&gt;=U22,1,0)+IF(U19&gt;=U23,1,0)+IF(U19&gt;=U24,1,0)+IF(U19&gt;=U25,1,0)+IF(U19&gt;=U18,1,0)</f>
        <v>7</v>
      </c>
    </row>
    <row r="20" spans="1:33" ht="30" customHeight="1">
      <c r="A20" s="188"/>
      <c r="B20" s="5">
        <v>3</v>
      </c>
      <c r="C20" s="66">
        <f>Analiza!W14</f>
        <v>3</v>
      </c>
      <c r="D20" s="66">
        <f>Analiza!W27</f>
        <v>3</v>
      </c>
      <c r="E20" s="67">
        <f>Analiza!W40</f>
        <v>3</v>
      </c>
      <c r="F20" s="60">
        <f>Analiza!AC73</f>
        <v>4.5</v>
      </c>
      <c r="G20" s="61">
        <f t="shared" si="5"/>
        <v>13.5</v>
      </c>
      <c r="H20" s="66">
        <f>Analiza!AC15</f>
        <v>3</v>
      </c>
      <c r="I20" s="66">
        <f>Analiza!AC28</f>
        <v>3</v>
      </c>
      <c r="J20" s="67">
        <f>Analiza!AC41</f>
        <v>3</v>
      </c>
      <c r="K20" s="60">
        <f>Analiza!AG73</f>
        <v>4.5</v>
      </c>
      <c r="L20" s="61">
        <f t="shared" si="6"/>
        <v>13.5</v>
      </c>
      <c r="M20" s="66">
        <f>Analiza!AG13</f>
        <v>3</v>
      </c>
      <c r="N20" s="66">
        <f>Analiza!AG26</f>
        <v>3</v>
      </c>
      <c r="O20" s="67">
        <f>Analiza!AG39</f>
        <v>3</v>
      </c>
      <c r="P20" s="60">
        <f>Analiza!X73</f>
        <v>4.5</v>
      </c>
      <c r="Q20" s="61">
        <f t="shared" si="7"/>
        <v>13.5</v>
      </c>
      <c r="S20" s="176">
        <f t="shared" si="8"/>
        <v>63</v>
      </c>
      <c r="T20" s="177"/>
      <c r="U20" s="178">
        <f>G8+L8+Q8+V8+G20+L20+Q20+Metryka!G18</f>
        <v>94.5</v>
      </c>
      <c r="V20" s="178"/>
      <c r="W20" s="146">
        <f t="shared" si="11"/>
        <v>0.5</v>
      </c>
      <c r="Y20" s="172">
        <f t="shared" si="9"/>
        <v>1</v>
      </c>
      <c r="Z20" s="173"/>
      <c r="AA20" s="158">
        <f t="shared" si="10"/>
        <v>1</v>
      </c>
      <c r="AB20" s="159"/>
      <c r="AF20" s="14">
        <f>IF(S20&gt;=S21,1,0)+IF(S20&gt;=S22,1,0)+IF(S20&gt;=S23,1,0)+IF(S20&gt;=S24,1,0)+IF(S20&gt;=S25,1,0)+IF(S20&gt;=S18,1,0)+IF(S20&gt;=S19,1,0)</f>
        <v>7</v>
      </c>
      <c r="AG20" s="14">
        <f>IF(U20&gt;=U21,1,0)+IF(U20&gt;=U22,1,0)+IF(U20&gt;=U23,1,0)+IF(U20&gt;=U24,1,0)+IF(U20&gt;=U25,1,0)+IF(U20&gt;=U18,1,0)+IF(U20&gt;=U19,1,0)</f>
        <v>7</v>
      </c>
    </row>
    <row r="21" spans="1:33" ht="30" customHeight="1">
      <c r="A21" s="188"/>
      <c r="B21" s="5">
        <v>4</v>
      </c>
      <c r="C21" s="66">
        <f>Analiza!W12</f>
        <v>3</v>
      </c>
      <c r="D21" s="66">
        <f>Analiza!W25</f>
        <v>3</v>
      </c>
      <c r="E21" s="67">
        <f>Analiza!W38</f>
        <v>3</v>
      </c>
      <c r="F21" s="60">
        <f>Analiza!R55</f>
        <v>4.5</v>
      </c>
      <c r="G21" s="61">
        <f t="shared" si="5"/>
        <v>13.5</v>
      </c>
      <c r="H21" s="66">
        <f>Analiza!AB15</f>
        <v>3</v>
      </c>
      <c r="I21" s="66">
        <f>Analiza!AB28</f>
        <v>3</v>
      </c>
      <c r="J21" s="67">
        <f>Analiza!AB41</f>
        <v>3</v>
      </c>
      <c r="K21" s="60">
        <f>Analiza!AH73</f>
        <v>4.5</v>
      </c>
      <c r="L21" s="61">
        <f t="shared" si="6"/>
        <v>13.5</v>
      </c>
      <c r="M21" s="66">
        <f>Analiza!AH12</f>
        <v>3</v>
      </c>
      <c r="N21" s="66">
        <f>Analiza!AH25</f>
        <v>3</v>
      </c>
      <c r="O21" s="67">
        <f>Analiza!AH38</f>
        <v>3</v>
      </c>
      <c r="P21" s="60">
        <f>Analiza!R73</f>
        <v>4.5</v>
      </c>
      <c r="Q21" s="61">
        <f t="shared" si="7"/>
        <v>13.5</v>
      </c>
      <c r="S21" s="176">
        <f t="shared" si="8"/>
        <v>63</v>
      </c>
      <c r="T21" s="177"/>
      <c r="U21" s="178">
        <f>G9+L9+Q9+V9+G21+L21+Q21+Metryka!G20</f>
        <v>94.5</v>
      </c>
      <c r="V21" s="178"/>
      <c r="W21" s="146">
        <f t="shared" si="11"/>
        <v>0.5</v>
      </c>
      <c r="Y21" s="172">
        <f t="shared" si="9"/>
        <v>1</v>
      </c>
      <c r="Z21" s="173"/>
      <c r="AA21" s="158">
        <f t="shared" si="10"/>
        <v>1</v>
      </c>
      <c r="AB21" s="159"/>
      <c r="AF21" s="14">
        <f>IF(S21&gt;=S22,1,0)+IF(S21&gt;=S23,1,0)+IF(S21&gt;=S24,1,0)+IF(S21&gt;=S25,1,0)+IF(S21&gt;=S18,1,0)+IF(S21&gt;=S19,1,0)+IF(S21&gt;=S20,1,0)</f>
        <v>7</v>
      </c>
      <c r="AG21" s="14">
        <f>IF(U21&gt;=U22,1,0)+IF(U21&gt;=U23,1,0)+IF(U21&gt;=U24,1,0)+IF(U21&gt;=U25,1,0)+IF(U21&gt;=U18,1,0)+IF(U21&gt;=U19,1,0)+IF(U21&gt;=U20,1,0)</f>
        <v>7</v>
      </c>
    </row>
    <row r="22" spans="1:33" ht="30" customHeight="1">
      <c r="A22" s="188"/>
      <c r="B22" s="5">
        <v>5</v>
      </c>
      <c r="C22" s="66">
        <f>Analiza!X13</f>
        <v>3</v>
      </c>
      <c r="D22" s="66">
        <f>Analiza!X26</f>
        <v>3</v>
      </c>
      <c r="E22" s="67">
        <f>Analiza!X39</f>
        <v>3</v>
      </c>
      <c r="F22" s="60">
        <f>Analiza!X46</f>
        <v>4.5</v>
      </c>
      <c r="G22" s="61">
        <f t="shared" si="5"/>
        <v>13.5</v>
      </c>
      <c r="H22" s="66">
        <f>Analiza!AB13</f>
        <v>3</v>
      </c>
      <c r="I22" s="66">
        <f>Analiza!AB26</f>
        <v>3</v>
      </c>
      <c r="J22" s="67">
        <f>Analiza!AB39</f>
        <v>3</v>
      </c>
      <c r="K22" s="60">
        <f>Analiza!D73</f>
        <v>4.5</v>
      </c>
      <c r="L22" s="61">
        <f t="shared" si="6"/>
        <v>13.5</v>
      </c>
      <c r="M22" s="66">
        <f>Analiza!AG12</f>
        <v>3</v>
      </c>
      <c r="N22" s="66">
        <f>Analiza!AG25</f>
        <v>3</v>
      </c>
      <c r="O22" s="67">
        <f>Analiza!AG38</f>
        <v>3</v>
      </c>
      <c r="P22" s="60">
        <f>Analiza!S73</f>
        <v>4.5</v>
      </c>
      <c r="Q22" s="61">
        <f t="shared" si="7"/>
        <v>13.5</v>
      </c>
      <c r="S22" s="176">
        <f t="shared" si="8"/>
        <v>63</v>
      </c>
      <c r="T22" s="177"/>
      <c r="U22" s="178">
        <f>G10+L10+Q10+V10+G22+L22+Q22+Metryka!G22</f>
        <v>94.5</v>
      </c>
      <c r="V22" s="178"/>
      <c r="W22" s="146">
        <f t="shared" si="11"/>
        <v>0.5</v>
      </c>
      <c r="Y22" s="172">
        <f t="shared" si="9"/>
        <v>1</v>
      </c>
      <c r="Z22" s="173"/>
      <c r="AA22" s="158">
        <f t="shared" si="10"/>
        <v>1</v>
      </c>
      <c r="AB22" s="159"/>
      <c r="AF22" s="14">
        <f>IF(S22&gt;=S23,1,0)+IF(S22&gt;=S24,1,0)+IF(S22&gt;=S25,1,0)+IF(S22&gt;=S18,1,0)+IF(S22&gt;=S19,1,0)+IF(S22&gt;=S20,1,0)+IF(S22&gt;=S21,1,0)</f>
        <v>7</v>
      </c>
      <c r="AG22" s="14">
        <f>IF(U22&gt;=U23,1,0)+IF(U22&gt;=U24,1,0)+IF(U22&gt;=U25,1,0)+IF(U22&gt;=U18,1,0)+IF(U22&gt;=U19,1,0)+IF(U22&gt;=U20,1,0)+IF(U22&gt;=U21,1,0)</f>
        <v>7</v>
      </c>
    </row>
    <row r="23" spans="1:33" ht="30" customHeight="1">
      <c r="A23" s="188"/>
      <c r="B23" s="5">
        <v>6</v>
      </c>
      <c r="C23" s="66">
        <f>Analiza!X15</f>
        <v>3</v>
      </c>
      <c r="D23" s="66">
        <f>Analiza!X28</f>
        <v>3</v>
      </c>
      <c r="E23" s="67">
        <f>Analiza!X41</f>
        <v>3</v>
      </c>
      <c r="F23" s="60">
        <f>Analiza!D64</f>
        <v>4.5</v>
      </c>
      <c r="G23" s="62">
        <f t="shared" si="5"/>
        <v>13.5</v>
      </c>
      <c r="H23" s="66">
        <f>Analiza!AC14</f>
        <v>3</v>
      </c>
      <c r="I23" s="66">
        <f>Analiza!AC27</f>
        <v>3</v>
      </c>
      <c r="J23" s="67">
        <f>Analiza!AC40</f>
        <v>3</v>
      </c>
      <c r="K23" s="60">
        <f>Analiza!AC46</f>
        <v>4.5</v>
      </c>
      <c r="L23" s="61">
        <f t="shared" si="6"/>
        <v>13.5</v>
      </c>
      <c r="M23" s="66">
        <f>Analiza!AG14</f>
        <v>3</v>
      </c>
      <c r="N23" s="66">
        <f>Analiza!AG27</f>
        <v>3</v>
      </c>
      <c r="O23" s="67">
        <f>Analiza!AG40</f>
        <v>3</v>
      </c>
      <c r="P23" s="60">
        <f>Analiza!I64</f>
        <v>4.5</v>
      </c>
      <c r="Q23" s="61">
        <f t="shared" si="7"/>
        <v>13.5</v>
      </c>
      <c r="S23" s="176">
        <f t="shared" si="8"/>
        <v>63</v>
      </c>
      <c r="T23" s="177"/>
      <c r="U23" s="178">
        <f>G11+L11+Q11+V11+G23+L23+Q23+Metryka!G24</f>
        <v>94.5</v>
      </c>
      <c r="V23" s="178"/>
      <c r="W23" s="146">
        <f t="shared" si="11"/>
        <v>0.5</v>
      </c>
      <c r="Y23" s="172">
        <f t="shared" si="9"/>
        <v>1</v>
      </c>
      <c r="Z23" s="173"/>
      <c r="AA23" s="158">
        <f t="shared" si="10"/>
        <v>1</v>
      </c>
      <c r="AB23" s="159"/>
      <c r="AF23" s="14">
        <f>IF(S23&gt;=S24,1,0)+IF(S23&gt;=S25,1,0)+IF(S23&gt;=S18,1,0)+IF(S23&gt;=S19,1,0)+IF(S23&gt;=S20,1,0)+IF(S23&gt;=S21,1,0)+IF(S23&gt;=S22,1,0)</f>
        <v>7</v>
      </c>
      <c r="AG23" s="14">
        <f>IF(U23&gt;=U24,1,0)+IF(U23&gt;=U25,1,0)+IF(U23&gt;=U18,1,0)+IF(U23&gt;=U19,1,0)+IF(U23&gt;=U20,1,0)+IF(U23&gt;=U21,1,0)+IF(U23&gt;=U22,1,0)</f>
        <v>7</v>
      </c>
    </row>
    <row r="24" spans="1:33" ht="30" customHeight="1">
      <c r="A24" s="188"/>
      <c r="B24" s="5">
        <v>7</v>
      </c>
      <c r="C24" s="66">
        <f>Analiza!X12</f>
        <v>3</v>
      </c>
      <c r="D24" s="66">
        <f>Analiza!X25</f>
        <v>3</v>
      </c>
      <c r="E24" s="67">
        <f>Analiza!X38</f>
        <v>3</v>
      </c>
      <c r="F24" s="60">
        <f>Analiza!S55</f>
        <v>4.5</v>
      </c>
      <c r="G24" s="62">
        <f t="shared" si="5"/>
        <v>13.5</v>
      </c>
      <c r="H24" s="66">
        <f>Analiza!AC25</f>
        <v>3</v>
      </c>
      <c r="I24" s="66">
        <f>Analiza!AC25</f>
        <v>3</v>
      </c>
      <c r="J24" s="67">
        <f>Analiza!AC38</f>
        <v>3</v>
      </c>
      <c r="K24" s="60">
        <f>Analiza!I55</f>
        <v>4.5</v>
      </c>
      <c r="L24" s="61">
        <f t="shared" si="6"/>
        <v>13.5</v>
      </c>
      <c r="M24" s="66">
        <f>Analiza!AH15</f>
        <v>3</v>
      </c>
      <c r="N24" s="66">
        <f>Analiza!AH28</f>
        <v>3</v>
      </c>
      <c r="O24" s="67">
        <f>Analiza!AH41</f>
        <v>3</v>
      </c>
      <c r="P24" s="60">
        <f>Analiza!AH46</f>
        <v>4.5</v>
      </c>
      <c r="Q24" s="61">
        <f t="shared" si="7"/>
        <v>13.5</v>
      </c>
      <c r="S24" s="176">
        <f t="shared" si="8"/>
        <v>63</v>
      </c>
      <c r="T24" s="177"/>
      <c r="U24" s="178">
        <f>G12+L12+Q12+V12+G24+L24+Q24+Metryka!G26</f>
        <v>94.5</v>
      </c>
      <c r="V24" s="178"/>
      <c r="W24" s="146">
        <f t="shared" si="11"/>
        <v>0.5</v>
      </c>
      <c r="Y24" s="172">
        <f t="shared" si="9"/>
        <v>1</v>
      </c>
      <c r="Z24" s="173"/>
      <c r="AA24" s="158">
        <f t="shared" si="10"/>
        <v>1</v>
      </c>
      <c r="AB24" s="159"/>
      <c r="AF24" s="14">
        <f>IF(S24&gt;=S25,1,0)+IF(S24&gt;=S18,1,0)+IF(S24&gt;=S19,1,0)+IF(S24&gt;=S20,1,0)+IF(S24&gt;=S21,1,0)+IF(S24&gt;=S22,1,0)+IF(S24&gt;=S23,1,0)</f>
        <v>7</v>
      </c>
      <c r="AG24" s="14">
        <f>IF(U24&gt;=U25,1,0)+IF(U24&gt;=U18,1,0)+IF(U24&gt;=U19,1,0)+IF(U24&gt;=U20,1,0)+IF(U24&gt;=U21,1,0)+IF(U24&gt;=U22,1,0)+IF(U24&gt;=U23,1,0)</f>
        <v>7</v>
      </c>
    </row>
    <row r="25" spans="1:33" ht="30" customHeight="1" thickBot="1">
      <c r="A25" s="188"/>
      <c r="B25" s="5">
        <v>8</v>
      </c>
      <c r="C25" s="68">
        <f>Analiza!W13</f>
        <v>3</v>
      </c>
      <c r="D25" s="69">
        <f>Analiza!W26</f>
        <v>3</v>
      </c>
      <c r="E25" s="70">
        <f>Analiza!W39</f>
        <v>3</v>
      </c>
      <c r="F25" s="71">
        <f>Analiza!W46</f>
        <v>4.5</v>
      </c>
      <c r="G25" s="64">
        <f t="shared" si="5"/>
        <v>13.5</v>
      </c>
      <c r="H25" s="69">
        <f>Analiza!AB14</f>
        <v>3</v>
      </c>
      <c r="I25" s="69">
        <f>Analiza!AB27</f>
        <v>3</v>
      </c>
      <c r="J25" s="70">
        <f>Analiza!AB40</f>
        <v>3</v>
      </c>
      <c r="K25" s="71">
        <f>Analiza!AB46</f>
        <v>4.5</v>
      </c>
      <c r="L25" s="65">
        <f t="shared" si="6"/>
        <v>13.5</v>
      </c>
      <c r="M25" s="69">
        <f>Analiza!AG15</f>
        <v>3</v>
      </c>
      <c r="N25" s="69">
        <f>Analiza!AG28</f>
        <v>3</v>
      </c>
      <c r="O25" s="70">
        <f>Analiza!AG41</f>
        <v>3</v>
      </c>
      <c r="P25" s="71">
        <f>Analiza!AG46</f>
        <v>4.5</v>
      </c>
      <c r="Q25" s="65">
        <f t="shared" si="7"/>
        <v>13.5</v>
      </c>
      <c r="S25" s="169">
        <f t="shared" si="8"/>
        <v>63</v>
      </c>
      <c r="T25" s="170"/>
      <c r="U25" s="171">
        <f>G13+L13+Q13+V13+G25+L25+Q25+Metryka!G28</f>
        <v>94.5</v>
      </c>
      <c r="V25" s="171"/>
      <c r="W25" s="147">
        <f t="shared" si="11"/>
        <v>0.5</v>
      </c>
      <c r="Y25" s="174">
        <f t="shared" si="9"/>
        <v>1</v>
      </c>
      <c r="Z25" s="175"/>
      <c r="AA25" s="160">
        <f t="shared" si="10"/>
        <v>1</v>
      </c>
      <c r="AB25" s="161"/>
      <c r="AF25" s="14">
        <f>IF(S25&gt;=S18,1,0)+IF(S25&gt;=S19,1,0)+IF(S25&gt;=S20,1,0)+IF(S25&gt;=S21,1,0)+IF(S25&gt;=S22,1,0)+IF(S25&gt;=S23,1,0)+IF(S25&gt;=S24,1,0)</f>
        <v>7</v>
      </c>
      <c r="AG25" s="14">
        <f>IF(U25&gt;=U18,1,0)+IF(U25&gt;=U19,1,0)+IF(U25&gt;=U20,1,0)+IF(U25&gt;=U21,1,0)+IF(U25&gt;=U22,1,0)+IF(U25&gt;=U23,1,0)+IF(U25&gt;=U24,1,0)</f>
        <v>7</v>
      </c>
    </row>
    <row r="26" spans="3:23" ht="30" customHeight="1" hidden="1">
      <c r="C26" s="72">
        <f aca="true" t="shared" si="12" ref="C26:Q26">SUM(C18:C25)</f>
        <v>24</v>
      </c>
      <c r="D26" s="72">
        <f t="shared" si="12"/>
        <v>24</v>
      </c>
      <c r="E26" s="72">
        <f t="shared" si="12"/>
        <v>24</v>
      </c>
      <c r="F26" s="73">
        <f t="shared" si="12"/>
        <v>36</v>
      </c>
      <c r="G26" s="73">
        <f t="shared" si="12"/>
        <v>108</v>
      </c>
      <c r="H26" s="72">
        <f t="shared" si="12"/>
        <v>24</v>
      </c>
      <c r="I26" s="72">
        <f t="shared" si="12"/>
        <v>24</v>
      </c>
      <c r="J26" s="72">
        <f t="shared" si="12"/>
        <v>24</v>
      </c>
      <c r="K26" s="73">
        <f t="shared" si="12"/>
        <v>36</v>
      </c>
      <c r="L26" s="73">
        <f t="shared" si="12"/>
        <v>108</v>
      </c>
      <c r="M26" s="72">
        <f t="shared" si="12"/>
        <v>24</v>
      </c>
      <c r="N26" s="72">
        <f t="shared" si="12"/>
        <v>24</v>
      </c>
      <c r="O26" s="72">
        <f t="shared" si="12"/>
        <v>24</v>
      </c>
      <c r="P26" s="73">
        <f t="shared" si="12"/>
        <v>36</v>
      </c>
      <c r="Q26" s="73">
        <f t="shared" si="12"/>
        <v>108</v>
      </c>
      <c r="U26" s="59"/>
      <c r="W26" s="145">
        <f t="shared" si="11"/>
        <v>0</v>
      </c>
    </row>
    <row r="27" spans="3:21" ht="30" customHeight="1">
      <c r="C27" s="76"/>
      <c r="D27" s="76"/>
      <c r="E27" s="76"/>
      <c r="F27" s="77"/>
      <c r="G27" s="77"/>
      <c r="H27" s="76"/>
      <c r="I27" s="76"/>
      <c r="J27" s="76"/>
      <c r="K27" s="77"/>
      <c r="L27" s="77"/>
      <c r="M27" s="76"/>
      <c r="N27" s="76"/>
      <c r="O27" s="76"/>
      <c r="P27" s="77"/>
      <c r="Q27" s="77"/>
      <c r="U27" s="59"/>
    </row>
    <row r="28" ht="30" customHeight="1"/>
    <row r="29" ht="30" customHeight="1"/>
    <row r="30" ht="30" customHeight="1"/>
    <row r="31" ht="30" customHeight="1"/>
  </sheetData>
  <mergeCells count="53">
    <mergeCell ref="S17:T17"/>
    <mergeCell ref="U17:V17"/>
    <mergeCell ref="M4:Q4"/>
    <mergeCell ref="S16:W16"/>
    <mergeCell ref="CD6:CD11"/>
    <mergeCell ref="R4:V4"/>
    <mergeCell ref="A18:A25"/>
    <mergeCell ref="C16:G16"/>
    <mergeCell ref="H16:L16"/>
    <mergeCell ref="C4:G4"/>
    <mergeCell ref="H4:L4"/>
    <mergeCell ref="M16:Q16"/>
    <mergeCell ref="A6:A13"/>
    <mergeCell ref="S20:T20"/>
    <mergeCell ref="CP5:CR5"/>
    <mergeCell ref="CE5:CG5"/>
    <mergeCell ref="CH5:CJ5"/>
    <mergeCell ref="CK5:CL5"/>
    <mergeCell ref="CM5:CO5"/>
    <mergeCell ref="U20:V20"/>
    <mergeCell ref="S18:T18"/>
    <mergeCell ref="U18:V18"/>
    <mergeCell ref="S19:T19"/>
    <mergeCell ref="U19:V19"/>
    <mergeCell ref="S21:T21"/>
    <mergeCell ref="U21:V21"/>
    <mergeCell ref="S22:T22"/>
    <mergeCell ref="U22:V22"/>
    <mergeCell ref="S23:T23"/>
    <mergeCell ref="U23:V23"/>
    <mergeCell ref="S24:T24"/>
    <mergeCell ref="U24:V24"/>
    <mergeCell ref="S25:T25"/>
    <mergeCell ref="U25:V25"/>
    <mergeCell ref="Y18:Z18"/>
    <mergeCell ref="Y19:Z19"/>
    <mergeCell ref="Y20:Z20"/>
    <mergeCell ref="Y21:Z21"/>
    <mergeCell ref="Y22:Z22"/>
    <mergeCell ref="Y23:Z23"/>
    <mergeCell ref="Y24:Z24"/>
    <mergeCell ref="Y25:Z25"/>
    <mergeCell ref="Y16:AB16"/>
    <mergeCell ref="Y17:Z17"/>
    <mergeCell ref="AA17:AB17"/>
    <mergeCell ref="AA18:AB18"/>
    <mergeCell ref="AA23:AB23"/>
    <mergeCell ref="AA24:AB24"/>
    <mergeCell ref="AA25:AB25"/>
    <mergeCell ref="AA19:AB19"/>
    <mergeCell ref="AA20:AB20"/>
    <mergeCell ref="AA21:AB21"/>
    <mergeCell ref="AA22:AB22"/>
  </mergeCells>
  <printOptions/>
  <pageMargins left="0.55" right="0.44" top="0.47" bottom="0.57" header="0.35" footer="0.36"/>
  <pageSetup fitToHeight="1" fitToWidth="1" orientation="landscape" paperSize="9" scale="89" r:id="rId1"/>
  <headerFooter alignWithMargins="0">
    <oddFooter>&amp;L&amp;"Arial CE,Kursywa"&amp;12Opracowanie: Janusz Woźniak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AF60"/>
  <sheetViews>
    <sheetView workbookViewId="0" topLeftCell="A1">
      <selection activeCell="F2" sqref="F2:G2"/>
    </sheetView>
  </sheetViews>
  <sheetFormatPr defaultColWidth="9.00390625" defaultRowHeight="12.75"/>
  <cols>
    <col min="1" max="1" width="1.25" style="0" customWidth="1"/>
    <col min="2" max="2" width="8.625" style="0" bestFit="1" customWidth="1"/>
    <col min="3" max="3" width="3.875" style="0" customWidth="1"/>
    <col min="4" max="4" width="4.25390625" style="0" customWidth="1"/>
    <col min="5" max="5" width="4.125" style="0" customWidth="1"/>
    <col min="6" max="7" width="7.75390625" style="0" customWidth="1"/>
    <col min="8" max="9" width="3.875" style="0" customWidth="1"/>
    <col min="10" max="10" width="8.625" style="0" bestFit="1" customWidth="1"/>
    <col min="11" max="11" width="3.87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19" width="3.875" style="0" customWidth="1"/>
    <col min="20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3.375" style="0" customWidth="1"/>
    <col min="26" max="26" width="8.375" style="0" customWidth="1"/>
    <col min="27" max="27" width="3.875" style="0" customWidth="1"/>
    <col min="28" max="28" width="4.25390625" style="0" customWidth="1"/>
    <col min="29" max="29" width="3.25390625" style="0" customWidth="1"/>
    <col min="30" max="31" width="7.75390625" style="0" customWidth="1"/>
    <col min="32" max="32" width="4.00390625" style="0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1.25" customHeight="1"/>
    <row r="2" spans="6:23" ht="12.75">
      <c r="F2" s="91" t="s">
        <v>0</v>
      </c>
      <c r="G2" s="91" t="s">
        <v>1</v>
      </c>
      <c r="N2" s="91" t="s">
        <v>0</v>
      </c>
      <c r="O2" s="91" t="s">
        <v>1</v>
      </c>
      <c r="V2" s="91" t="s">
        <v>0</v>
      </c>
      <c r="W2" s="91" t="s">
        <v>1</v>
      </c>
    </row>
    <row r="3" spans="2:23" ht="15.75">
      <c r="B3" s="3" t="s">
        <v>11</v>
      </c>
      <c r="C3" s="3" t="s">
        <v>29</v>
      </c>
      <c r="D3" s="3" t="s">
        <v>12</v>
      </c>
      <c r="E3" s="3" t="s">
        <v>30</v>
      </c>
      <c r="F3" s="195" t="s">
        <v>35</v>
      </c>
      <c r="G3" s="195"/>
      <c r="J3" s="3" t="s">
        <v>11</v>
      </c>
      <c r="K3" s="3" t="s">
        <v>29</v>
      </c>
      <c r="L3" s="3" t="s">
        <v>12</v>
      </c>
      <c r="M3" s="3" t="s">
        <v>30</v>
      </c>
      <c r="N3" s="195" t="s">
        <v>36</v>
      </c>
      <c r="O3" s="195"/>
      <c r="R3" s="3" t="s">
        <v>11</v>
      </c>
      <c r="S3" s="3" t="s">
        <v>29</v>
      </c>
      <c r="T3" s="3" t="s">
        <v>12</v>
      </c>
      <c r="U3" s="3" t="s">
        <v>30</v>
      </c>
      <c r="V3" s="195" t="s">
        <v>37</v>
      </c>
      <c r="W3" s="195"/>
    </row>
    <row r="4" spans="5:23" ht="12.75">
      <c r="E4" s="10">
        <v>1</v>
      </c>
      <c r="F4" s="88" t="s">
        <v>34</v>
      </c>
      <c r="G4" s="89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10">
        <v>4</v>
      </c>
      <c r="N4" s="88" t="s">
        <v>34</v>
      </c>
      <c r="O4" s="89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10">
        <v>7</v>
      </c>
      <c r="V4" s="88" t="s">
        <v>34</v>
      </c>
      <c r="W4" s="89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</row>
    <row r="5" spans="1:24" ht="12.75">
      <c r="A5" s="44"/>
      <c r="B5" s="29"/>
      <c r="C5" s="2"/>
      <c r="D5" s="29"/>
      <c r="E5" s="24">
        <v>8</v>
      </c>
      <c r="F5" s="26"/>
      <c r="G5" s="26"/>
      <c r="H5" s="24">
        <v>1</v>
      </c>
      <c r="I5" s="45"/>
      <c r="J5" s="29"/>
      <c r="K5" s="2"/>
      <c r="L5" s="29"/>
      <c r="M5" s="24">
        <v>8</v>
      </c>
      <c r="N5" s="26"/>
      <c r="O5" s="26"/>
      <c r="P5" s="24">
        <v>2</v>
      </c>
      <c r="Q5" s="44"/>
      <c r="R5" s="29"/>
      <c r="S5" s="2"/>
      <c r="T5" s="29"/>
      <c r="U5" s="24">
        <v>8</v>
      </c>
      <c r="V5" s="26"/>
      <c r="W5" s="26"/>
      <c r="X5" s="24">
        <v>3</v>
      </c>
    </row>
    <row r="6" spans="1:24" ht="12.75">
      <c r="A6" s="44"/>
      <c r="B6" s="29"/>
      <c r="C6" s="2"/>
      <c r="D6" s="29"/>
      <c r="E6" s="24">
        <v>6</v>
      </c>
      <c r="F6" s="26"/>
      <c r="G6" s="26"/>
      <c r="H6" s="24">
        <v>5</v>
      </c>
      <c r="I6" s="45"/>
      <c r="J6" s="29"/>
      <c r="K6" s="2"/>
      <c r="L6" s="29"/>
      <c r="M6" s="24">
        <v>7</v>
      </c>
      <c r="N6" s="26"/>
      <c r="O6" s="26"/>
      <c r="P6" s="24">
        <v>6</v>
      </c>
      <c r="Q6" s="44"/>
      <c r="R6" s="29"/>
      <c r="S6" s="2"/>
      <c r="T6" s="29"/>
      <c r="U6" s="24">
        <v>1</v>
      </c>
      <c r="V6" s="26"/>
      <c r="W6" s="26"/>
      <c r="X6" s="24">
        <v>7</v>
      </c>
    </row>
    <row r="7" spans="1:24" ht="12.75">
      <c r="A7" s="44"/>
      <c r="B7" s="29"/>
      <c r="D7" s="29"/>
      <c r="E7" s="24">
        <v>4</v>
      </c>
      <c r="F7" s="26"/>
      <c r="G7" s="26"/>
      <c r="H7" s="24">
        <v>2</v>
      </c>
      <c r="I7" s="45"/>
      <c r="J7" s="29"/>
      <c r="L7" s="29"/>
      <c r="M7" s="24">
        <v>5</v>
      </c>
      <c r="N7" s="26"/>
      <c r="O7" s="26"/>
      <c r="P7" s="24">
        <v>3</v>
      </c>
      <c r="Q7" s="44"/>
      <c r="T7" s="29"/>
      <c r="U7" s="24">
        <v>6</v>
      </c>
      <c r="V7" s="26"/>
      <c r="W7" s="26"/>
      <c r="X7" s="24">
        <v>4</v>
      </c>
    </row>
    <row r="8" spans="1:24" ht="12.75">
      <c r="A8" s="44"/>
      <c r="B8" s="29"/>
      <c r="C8" s="2"/>
      <c r="D8" s="29"/>
      <c r="E8" s="55">
        <v>7</v>
      </c>
      <c r="F8" s="26"/>
      <c r="G8" s="26"/>
      <c r="H8" s="55">
        <v>3</v>
      </c>
      <c r="I8" s="44"/>
      <c r="J8" s="29"/>
      <c r="K8" s="2"/>
      <c r="L8" s="29"/>
      <c r="M8" s="55">
        <v>1</v>
      </c>
      <c r="N8" s="26"/>
      <c r="O8" s="26"/>
      <c r="P8" s="55">
        <v>4</v>
      </c>
      <c r="Q8" s="44"/>
      <c r="R8" s="29"/>
      <c r="S8" s="2"/>
      <c r="T8" s="29"/>
      <c r="U8" s="55">
        <v>2</v>
      </c>
      <c r="V8" s="26"/>
      <c r="W8" s="26"/>
      <c r="X8" s="55">
        <v>5</v>
      </c>
    </row>
    <row r="9" spans="1:20" ht="12.75">
      <c r="A9" s="44"/>
      <c r="B9" s="2"/>
      <c r="C9" s="2"/>
      <c r="D9" s="2"/>
      <c r="I9" s="44"/>
      <c r="J9" s="29"/>
      <c r="K9" s="2"/>
      <c r="L9" s="2"/>
      <c r="Q9" s="44"/>
      <c r="R9" s="2"/>
      <c r="S9" s="2"/>
      <c r="T9" s="2"/>
    </row>
    <row r="10" spans="1:23" ht="12.75">
      <c r="A10" s="44"/>
      <c r="B10" s="2"/>
      <c r="C10" s="2"/>
      <c r="D10" s="2"/>
      <c r="E10" s="10">
        <v>2</v>
      </c>
      <c r="F10" s="88" t="s">
        <v>34</v>
      </c>
      <c r="G10" s="89" t="str">
        <f>IF(E10=1,"Nikt","")&amp;IF(E10=2,"NS","")&amp;IF(E10=3,"WE","")&amp;IF(E10=4,"Obie","")&amp;IF(E10=5,"NS","")&amp;IF(E10=6,"WE","")&amp;IF(E10=7,"Obie","")&amp;IF(E10=8,"Nikt","")&amp;IF(E10=9,"WE","")&amp;IF(E10=10,"Obie","")&amp;IF(E10=11,"Nikt","")&amp;IF(E10=12,"NS","")&amp;IF(E10=13,"Obie","")&amp;IF(E10=14,"Nikt","")&amp;IF(E10=15,"NS","")&amp;IF(E10=16,"WE","")&amp;IF(E10=17,"Nikt","")&amp;IF(E10=18,"NS","")&amp;IF(E10=19,"WE","")&amp;IF(E10=20,"Obie","")&amp;IF(E10=21,"NS","")&amp;IF(E10=22,"WE","")&amp;IF(E10=23,"Obie","")&amp;IF(E10=24,"Nikt","")&amp;IF(E10=25,"WE","")&amp;IF(E10=26,"Obie","")&amp;IF(E10=27,"Nikt","")&amp;IF(E10=28,"NS","")&amp;IF(E10=29,"Obie","")&amp;IF(E10=30,"Nikt","")&amp;IF(E10=31,"NS","")&amp;IF(E10=32,"WE","")&amp;IF(E10=33,"Nikt","")&amp;IF(E10=34,"NS","")&amp;IF(E10=35,"WE","")&amp;IF(E10=36,"Obie","")&amp;IF(E10=37,"NS","")&amp;IF(E10=38,"WE","")&amp;IF(E10=39,"Obie","")&amp;IF(E10=42,"Obie","")&amp;IF(E10=43,"Nikt","")</f>
        <v>NS</v>
      </c>
      <c r="I10" s="44"/>
      <c r="J10" s="29"/>
      <c r="K10" s="2"/>
      <c r="L10" s="2"/>
      <c r="M10" s="10">
        <v>5</v>
      </c>
      <c r="N10" s="88" t="s">
        <v>34</v>
      </c>
      <c r="O10" s="89" t="str">
        <f>IF(M10=1,"Nikt","")&amp;IF(M10=2,"NS","")&amp;IF(M10=3,"WE","")&amp;IF(M10=4,"Obie","")&amp;IF(M10=5,"NS","")&amp;IF(M10=6,"WE","")&amp;IF(M10=7,"Obie","")&amp;IF(M10=8,"Nikt","")&amp;IF(M10=9,"WE","")&amp;IF(M10=10,"Obie","")&amp;IF(M10=11,"Nikt","")&amp;IF(M10=12,"NS","")&amp;IF(M10=13,"Obie","")&amp;IF(M10=14,"Nikt","")&amp;IF(M10=15,"NS","")&amp;IF(M10=16,"WE","")&amp;IF(M10=17,"Nikt","")&amp;IF(M10=18,"NS","")&amp;IF(M10=19,"WE","")&amp;IF(M10=20,"Obie","")&amp;IF(M10=21,"NS","")&amp;IF(M10=22,"WE","")&amp;IF(M10=23,"Obie","")&amp;IF(M10=24,"Nikt","")&amp;IF(M10=25,"WE","")&amp;IF(M10=26,"Obie","")&amp;IF(M10=27,"Nikt","")&amp;IF(M10=28,"NS","")&amp;IF(M10=29,"Obie","")&amp;IF(M10=30,"Nikt","")&amp;IF(M10=31,"NS","")&amp;IF(M10=32,"WE","")&amp;IF(M10=33,"Nikt","")&amp;IF(M10=34,"NS","")&amp;IF(M10=35,"WE","")&amp;IF(M10=36,"Obie","")&amp;IF(M10=37,"NS","")&amp;IF(M10=38,"WE","")&amp;IF(M10=39,"Obie","")&amp;IF(M10=42,"Obie","")&amp;IF(M10=43,"Nikt","")</f>
        <v>NS</v>
      </c>
      <c r="Q10" s="44"/>
      <c r="R10" s="2"/>
      <c r="S10" s="2"/>
      <c r="T10" s="2"/>
      <c r="U10" s="10">
        <v>8</v>
      </c>
      <c r="V10" s="88" t="s">
        <v>34</v>
      </c>
      <c r="W10" s="89" t="str">
        <f>IF(U10=1,"Nikt","")&amp;IF(U10=2,"NS","")&amp;IF(U10=3,"WE","")&amp;IF(U10=4,"Obie","")&amp;IF(U10=5,"NS","")&amp;IF(U10=6,"WE","")&amp;IF(U10=7,"Obie","")&amp;IF(U10=8,"Nikt","")&amp;IF(U10=9,"WE","")&amp;IF(U10=10,"Obie","")&amp;IF(U10=11,"Nikt","")&amp;IF(U10=12,"NS","")&amp;IF(U10=13,"Obie","")&amp;IF(U10=14,"Nikt","")&amp;IF(U10=15,"NS","")&amp;IF(U10=16,"WE","")&amp;IF(U10=17,"Nikt","")&amp;IF(U10=18,"NS","")&amp;IF(U10=19,"WE","")&amp;IF(U10=20,"Obie","")&amp;IF(U10=21,"NS","")&amp;IF(U10=22,"WE","")&amp;IF(U10=23,"Obie","")&amp;IF(U10=24,"Nikt","")&amp;IF(U10=25,"WE","")&amp;IF(U10=26,"Obie","")&amp;IF(U10=27,"Nikt","")&amp;IF(U10=28,"NS","")&amp;IF(U10=29,"Obie","")&amp;IF(U10=30,"Nikt","")&amp;IF(U10=31,"NS","")&amp;IF(U10=32,"WE","")&amp;IF(U10=33,"Nikt","")&amp;IF(U10=34,"NS","")&amp;IF(U10=35,"WE","")&amp;IF(U10=36,"Obie","")&amp;IF(U10=37,"NS","")&amp;IF(U10=38,"WE","")&amp;IF(U10=39,"Obie","")&amp;IF(U10=42,"Obie","")&amp;IF(U10=43,"Nikt","")</f>
        <v>Nikt</v>
      </c>
    </row>
    <row r="11" spans="1:24" ht="12.75">
      <c r="A11" s="44"/>
      <c r="B11" s="29"/>
      <c r="C11" s="29"/>
      <c r="D11" s="29"/>
      <c r="E11" s="24">
        <f>E5</f>
        <v>8</v>
      </c>
      <c r="F11" s="26"/>
      <c r="G11" s="26"/>
      <c r="H11" s="24">
        <f>H5</f>
        <v>1</v>
      </c>
      <c r="I11" s="45"/>
      <c r="J11" s="29"/>
      <c r="K11" s="29"/>
      <c r="L11" s="29"/>
      <c r="M11" s="24">
        <f>M5</f>
        <v>8</v>
      </c>
      <c r="N11" s="26"/>
      <c r="O11" s="26"/>
      <c r="P11" s="24">
        <f>P5</f>
        <v>2</v>
      </c>
      <c r="Q11" s="44"/>
      <c r="R11" s="29"/>
      <c r="S11" s="29"/>
      <c r="T11" s="29"/>
      <c r="U11" s="24">
        <f>U5</f>
        <v>8</v>
      </c>
      <c r="V11" s="26"/>
      <c r="W11" s="26"/>
      <c r="X11" s="24">
        <f>X5</f>
        <v>3</v>
      </c>
    </row>
    <row r="12" spans="1:24" ht="12.75">
      <c r="A12" s="44"/>
      <c r="B12" s="29"/>
      <c r="C12" s="29"/>
      <c r="D12" s="29"/>
      <c r="E12" s="24">
        <f>E6</f>
        <v>6</v>
      </c>
      <c r="F12" s="26"/>
      <c r="G12" s="26"/>
      <c r="H12" s="24">
        <f>H6</f>
        <v>5</v>
      </c>
      <c r="I12" s="45"/>
      <c r="J12" s="29"/>
      <c r="K12" s="29"/>
      <c r="L12" s="29"/>
      <c r="M12" s="24">
        <f>M6</f>
        <v>7</v>
      </c>
      <c r="N12" s="26"/>
      <c r="O12" s="26"/>
      <c r="P12" s="24">
        <f>P6</f>
        <v>6</v>
      </c>
      <c r="Q12" s="44"/>
      <c r="R12" s="29"/>
      <c r="S12" s="29"/>
      <c r="T12" s="29"/>
      <c r="U12" s="24">
        <f>U6</f>
        <v>1</v>
      </c>
      <c r="V12" s="26"/>
      <c r="W12" s="26"/>
      <c r="X12" s="24">
        <f>X6</f>
        <v>7</v>
      </c>
    </row>
    <row r="13" spans="1:24" ht="12.75">
      <c r="A13" s="44"/>
      <c r="B13" s="2"/>
      <c r="C13" s="2"/>
      <c r="D13" s="2"/>
      <c r="E13" s="24">
        <f>E7</f>
        <v>4</v>
      </c>
      <c r="F13" s="26"/>
      <c r="G13" s="26"/>
      <c r="H13" s="24">
        <f>H7</f>
        <v>2</v>
      </c>
      <c r="I13" s="45"/>
      <c r="J13" s="29"/>
      <c r="K13" s="29"/>
      <c r="L13" s="29"/>
      <c r="M13" s="24">
        <f>M7</f>
        <v>5</v>
      </c>
      <c r="N13" s="26"/>
      <c r="O13" s="26"/>
      <c r="P13" s="24">
        <f>P7</f>
        <v>3</v>
      </c>
      <c r="Q13" s="44"/>
      <c r="R13" s="2"/>
      <c r="S13" s="2"/>
      <c r="T13" s="2"/>
      <c r="U13" s="24">
        <f>U7</f>
        <v>6</v>
      </c>
      <c r="V13" s="26"/>
      <c r="W13" s="26"/>
      <c r="X13" s="24">
        <f>X7</f>
        <v>4</v>
      </c>
    </row>
    <row r="14" spans="1:24" ht="12.75">
      <c r="A14" s="44"/>
      <c r="B14" s="29"/>
      <c r="C14" s="29"/>
      <c r="D14" s="29"/>
      <c r="E14" s="24">
        <f>E8</f>
        <v>7</v>
      </c>
      <c r="F14" s="26"/>
      <c r="G14" s="26"/>
      <c r="H14" s="24">
        <f>H8</f>
        <v>3</v>
      </c>
      <c r="I14" s="44"/>
      <c r="J14" s="29"/>
      <c r="K14" s="29"/>
      <c r="L14" s="29"/>
      <c r="M14" s="24">
        <f>M8</f>
        <v>1</v>
      </c>
      <c r="N14" s="26"/>
      <c r="O14" s="26"/>
      <c r="P14" s="24">
        <f>P8</f>
        <v>4</v>
      </c>
      <c r="Q14" s="44"/>
      <c r="R14" s="29"/>
      <c r="S14" s="29"/>
      <c r="T14" s="29"/>
      <c r="U14" s="24">
        <f>U8</f>
        <v>2</v>
      </c>
      <c r="V14" s="26"/>
      <c r="W14" s="26"/>
      <c r="X14" s="24">
        <f>X8</f>
        <v>5</v>
      </c>
    </row>
    <row r="15" spans="1:23" ht="12.75">
      <c r="A15" s="44"/>
      <c r="F15" s="53"/>
      <c r="G15" s="53"/>
      <c r="I15" s="44"/>
      <c r="N15" s="53"/>
      <c r="O15" s="53"/>
      <c r="Q15" s="44"/>
      <c r="V15" s="53"/>
      <c r="W15" s="53"/>
    </row>
    <row r="16" spans="1:23" ht="12.75">
      <c r="A16" s="44"/>
      <c r="E16" s="10">
        <v>3</v>
      </c>
      <c r="F16" s="88" t="s">
        <v>34</v>
      </c>
      <c r="G16" s="89" t="str">
        <f>IF(E16=1,"Nikt","")&amp;IF(E16=2,"NS","")&amp;IF(E16=3,"WE","")&amp;IF(E16=4,"Obie","")&amp;IF(E16=5,"NS","")&amp;IF(E16=6,"WE","")&amp;IF(E16=7,"Obie","")&amp;IF(E16=8,"Nikt","")&amp;IF(E16=9,"WE","")&amp;IF(E16=10,"Obie","")&amp;IF(E16=11,"Nikt","")&amp;IF(E16=12,"NS","")&amp;IF(E16=13,"Obie","")&amp;IF(E16=14,"Nikt","")&amp;IF(E16=15,"NS","")&amp;IF(E16=16,"WE","")&amp;IF(E16=17,"Nikt","")&amp;IF(E16=18,"NS","")&amp;IF(E16=19,"WE","")&amp;IF(E16=20,"Obie","")&amp;IF(E16=21,"NS","")&amp;IF(E16=22,"WE","")&amp;IF(E16=23,"Obie","")&amp;IF(E16=24,"Nikt","")&amp;IF(E16=25,"WE","")&amp;IF(E16=26,"Obie","")&amp;IF(E16=27,"Nikt","")&amp;IF(E16=28,"NS","")&amp;IF(E16=29,"Obie","")&amp;IF(E16=30,"Nikt","")&amp;IF(E16=31,"NS","")&amp;IF(E16=32,"WE","")&amp;IF(E16=33,"Nikt","")&amp;IF(E16=34,"NS","")&amp;IF(E16=35,"WE","")&amp;IF(E16=36,"Obie","")&amp;IF(E16=37,"NS","")&amp;IF(E16=38,"WE","")&amp;IF(E16=39,"Obie","")&amp;IF(E16=42,"Obie","")&amp;IF(E16=43,"Nikt","")</f>
        <v>WE</v>
      </c>
      <c r="I16" s="44"/>
      <c r="M16" s="10">
        <v>6</v>
      </c>
      <c r="N16" s="88" t="s">
        <v>34</v>
      </c>
      <c r="O16" s="89" t="str">
        <f>IF(M16=1,"Nikt","")&amp;IF(M16=2,"NS","")&amp;IF(M16=3,"WE","")&amp;IF(M16=4,"Obie","")&amp;IF(M16=5,"NS","")&amp;IF(M16=6,"WE","")&amp;IF(M16=7,"Obie","")&amp;IF(M16=8,"Nikt","")&amp;IF(M16=9,"WE","")&amp;IF(M16=10,"Obie","")&amp;IF(M16=11,"Nikt","")&amp;IF(M16=12,"NS","")&amp;IF(M16=13,"Obie","")&amp;IF(M16=14,"Nikt","")&amp;IF(M16=15,"NS","")&amp;IF(M16=16,"WE","")&amp;IF(M16=17,"Nikt","")&amp;IF(M16=18,"NS","")&amp;IF(M16=19,"WE","")&amp;IF(M16=20,"Obie","")&amp;IF(M16=21,"NS","")&amp;IF(M16=22,"WE","")&amp;IF(M16=23,"Obie","")&amp;IF(M16=24,"Nikt","")&amp;IF(M16=25,"WE","")&amp;IF(M16=26,"Obie","")&amp;IF(M16=27,"Nikt","")&amp;IF(M16=28,"NS","")&amp;IF(M16=29,"Obie","")&amp;IF(M16=30,"Nikt","")&amp;IF(M16=31,"NS","")&amp;IF(M16=32,"WE","")&amp;IF(M16=33,"Nikt","")&amp;IF(M16=34,"NS","")&amp;IF(M16=35,"WE","")&amp;IF(M16=36,"Obie","")&amp;IF(M16=37,"NS","")&amp;IF(M16=38,"WE","")&amp;IF(M16=39,"Obie","")&amp;IF(M16=42,"Obie","")&amp;IF(M16=43,"Nikt","")</f>
        <v>WE</v>
      </c>
      <c r="Q16" s="44"/>
      <c r="U16" s="10">
        <v>9</v>
      </c>
      <c r="V16" s="88" t="s">
        <v>34</v>
      </c>
      <c r="W16" s="89" t="str">
        <f>IF(U16=1,"Nikt","")&amp;IF(U16=2,"NS","")&amp;IF(U16=3,"WE","")&amp;IF(U16=4,"Obie","")&amp;IF(U16=5,"NS","")&amp;IF(U16=6,"WE","")&amp;IF(U16=7,"Obie","")&amp;IF(U16=8,"Nikt","")&amp;IF(U16=9,"WE","")&amp;IF(U16=10,"Obie","")&amp;IF(U16=11,"Nikt","")&amp;IF(U16=12,"NS","")&amp;IF(U16=13,"Obie","")&amp;IF(U16=14,"Nikt","")&amp;IF(U16=15,"NS","")&amp;IF(U16=16,"WE","")&amp;IF(U16=17,"Nikt","")&amp;IF(U16=18,"NS","")&amp;IF(U16=19,"WE","")&amp;IF(U16=20,"Obie","")&amp;IF(U16=21,"NS","")&amp;IF(U16=22,"WE","")&amp;IF(U16=23,"Obie","")&amp;IF(U16=24,"Nikt","")&amp;IF(U16=25,"WE","")&amp;IF(U16=26,"Obie","")&amp;IF(U16=27,"Nikt","")&amp;IF(U16=28,"NS","")&amp;IF(U16=29,"Obie","")&amp;IF(U16=30,"Nikt","")&amp;IF(U16=31,"NS","")&amp;IF(U16=32,"WE","")&amp;IF(U16=33,"Nikt","")&amp;IF(U16=34,"NS","")&amp;IF(U16=35,"WE","")&amp;IF(U16=36,"Obie","")&amp;IF(U16=37,"NS","")&amp;IF(U16=38,"WE","")&amp;IF(U16=39,"Obie","")&amp;IF(U16=42,"Obie","")&amp;IF(U16=43,"Nikt","")</f>
        <v>WE</v>
      </c>
    </row>
    <row r="17" spans="1:24" ht="12.75">
      <c r="A17" s="44"/>
      <c r="B17" s="29"/>
      <c r="C17" s="29"/>
      <c r="D17" s="29"/>
      <c r="E17" s="24">
        <f>E5</f>
        <v>8</v>
      </c>
      <c r="F17" s="26"/>
      <c r="G17" s="26"/>
      <c r="H17" s="24">
        <f>H5</f>
        <v>1</v>
      </c>
      <c r="I17" s="45"/>
      <c r="J17" s="29"/>
      <c r="K17" s="29"/>
      <c r="L17" s="29"/>
      <c r="M17" s="24">
        <f>M5</f>
        <v>8</v>
      </c>
      <c r="N17" s="26"/>
      <c r="O17" s="26"/>
      <c r="P17" s="24">
        <f>P5</f>
        <v>2</v>
      </c>
      <c r="Q17" s="44"/>
      <c r="R17" s="29"/>
      <c r="S17" s="29"/>
      <c r="T17" s="29"/>
      <c r="U17" s="24">
        <f>U5</f>
        <v>8</v>
      </c>
      <c r="V17" s="26"/>
      <c r="W17" s="26"/>
      <c r="X17" s="24">
        <f>X5</f>
        <v>3</v>
      </c>
    </row>
    <row r="18" spans="1:24" ht="12.75">
      <c r="A18" s="44"/>
      <c r="B18" s="29"/>
      <c r="C18" s="29"/>
      <c r="D18" s="2"/>
      <c r="E18" s="24">
        <f>E6</f>
        <v>6</v>
      </c>
      <c r="F18" s="26"/>
      <c r="G18" s="26"/>
      <c r="H18" s="24">
        <f>H6</f>
        <v>5</v>
      </c>
      <c r="I18" s="45"/>
      <c r="J18" s="29"/>
      <c r="K18" s="29"/>
      <c r="L18" s="2"/>
      <c r="M18" s="24">
        <f>M6</f>
        <v>7</v>
      </c>
      <c r="N18" s="26"/>
      <c r="O18" s="26"/>
      <c r="P18" s="24">
        <f>P6</f>
        <v>6</v>
      </c>
      <c r="Q18" s="44"/>
      <c r="R18" s="29"/>
      <c r="S18" s="29"/>
      <c r="T18" s="2"/>
      <c r="U18" s="24">
        <f>U6</f>
        <v>1</v>
      </c>
      <c r="V18" s="26"/>
      <c r="W18" s="26"/>
      <c r="X18" s="24">
        <f>X6</f>
        <v>7</v>
      </c>
    </row>
    <row r="19" spans="1:24" ht="12.75">
      <c r="A19" s="44"/>
      <c r="D19" s="2"/>
      <c r="E19" s="24">
        <f>E7</f>
        <v>4</v>
      </c>
      <c r="F19" s="26"/>
      <c r="G19" s="26"/>
      <c r="H19" s="24">
        <f>H7</f>
        <v>2</v>
      </c>
      <c r="I19" s="45"/>
      <c r="L19" s="2"/>
      <c r="M19" s="24">
        <f>M7</f>
        <v>5</v>
      </c>
      <c r="N19" s="26"/>
      <c r="O19" s="26"/>
      <c r="P19" s="24">
        <f>P7</f>
        <v>3</v>
      </c>
      <c r="Q19" s="44"/>
      <c r="T19" s="2"/>
      <c r="U19" s="24">
        <f>U7</f>
        <v>6</v>
      </c>
      <c r="V19" s="26"/>
      <c r="W19" s="26"/>
      <c r="X19" s="24">
        <f>X7</f>
        <v>4</v>
      </c>
    </row>
    <row r="20" spans="1:24" ht="12.75">
      <c r="A20" s="44"/>
      <c r="B20" s="29"/>
      <c r="C20" s="29"/>
      <c r="D20" s="2"/>
      <c r="E20" s="24">
        <f>E8</f>
        <v>7</v>
      </c>
      <c r="F20" s="26"/>
      <c r="G20" s="26"/>
      <c r="H20" s="24">
        <f>H8</f>
        <v>3</v>
      </c>
      <c r="I20" s="44"/>
      <c r="J20" s="29"/>
      <c r="K20" s="29"/>
      <c r="L20" s="2"/>
      <c r="M20" s="24">
        <f>M8</f>
        <v>1</v>
      </c>
      <c r="N20" s="26"/>
      <c r="O20" s="26"/>
      <c r="P20" s="24">
        <f>P8</f>
        <v>4</v>
      </c>
      <c r="Q20" s="44"/>
      <c r="R20" s="29"/>
      <c r="S20" s="29"/>
      <c r="T20" s="2"/>
      <c r="U20" s="24">
        <f>U8</f>
        <v>2</v>
      </c>
      <c r="V20" s="26"/>
      <c r="W20" s="26"/>
      <c r="X20" s="24">
        <f>X8</f>
        <v>5</v>
      </c>
    </row>
    <row r="21" spans="1:20" ht="12.75">
      <c r="A21" s="44"/>
      <c r="F21" s="53"/>
      <c r="G21" s="53"/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31" ht="12.75">
      <c r="A22" s="44"/>
      <c r="F22" s="91" t="s">
        <v>0</v>
      </c>
      <c r="G22" s="91" t="s">
        <v>1</v>
      </c>
      <c r="I22" s="44"/>
      <c r="J22" s="2"/>
      <c r="K22" s="2"/>
      <c r="L22" s="2"/>
      <c r="N22" s="91" t="s">
        <v>0</v>
      </c>
      <c r="O22" s="91" t="s">
        <v>1</v>
      </c>
      <c r="Q22" s="44"/>
      <c r="R22" s="2"/>
      <c r="S22" s="2"/>
      <c r="T22" s="2"/>
      <c r="V22" s="91" t="s">
        <v>0</v>
      </c>
      <c r="W22" s="91" t="s">
        <v>1</v>
      </c>
      <c r="AD22" s="91" t="s">
        <v>0</v>
      </c>
      <c r="AE22" s="91" t="s">
        <v>1</v>
      </c>
    </row>
    <row r="23" spans="1:31" ht="15.75">
      <c r="A23" s="44"/>
      <c r="B23" s="3" t="s">
        <v>11</v>
      </c>
      <c r="C23" s="3" t="s">
        <v>29</v>
      </c>
      <c r="D23" s="3" t="s">
        <v>12</v>
      </c>
      <c r="E23" s="3" t="s">
        <v>30</v>
      </c>
      <c r="F23" s="195" t="s">
        <v>38</v>
      </c>
      <c r="G23" s="195"/>
      <c r="I23" s="44"/>
      <c r="J23" s="3" t="s">
        <v>11</v>
      </c>
      <c r="K23" s="3" t="s">
        <v>29</v>
      </c>
      <c r="L23" s="3" t="s">
        <v>12</v>
      </c>
      <c r="M23" s="3" t="s">
        <v>30</v>
      </c>
      <c r="N23" s="195" t="s">
        <v>39</v>
      </c>
      <c r="O23" s="195"/>
      <c r="Q23" s="44"/>
      <c r="R23" s="3" t="s">
        <v>11</v>
      </c>
      <c r="S23" s="3" t="s">
        <v>29</v>
      </c>
      <c r="T23" s="3" t="s">
        <v>12</v>
      </c>
      <c r="U23" s="3" t="s">
        <v>30</v>
      </c>
      <c r="V23" s="195" t="s">
        <v>40</v>
      </c>
      <c r="W23" s="195"/>
      <c r="Z23" s="3" t="s">
        <v>11</v>
      </c>
      <c r="AA23" s="3" t="s">
        <v>29</v>
      </c>
      <c r="AB23" s="3" t="s">
        <v>12</v>
      </c>
      <c r="AC23" s="3" t="s">
        <v>30</v>
      </c>
      <c r="AD23" s="195" t="s">
        <v>41</v>
      </c>
      <c r="AE23" s="195"/>
    </row>
    <row r="24" spans="1:31" ht="12.75">
      <c r="A24" s="44"/>
      <c r="B24" s="2"/>
      <c r="C24" s="2"/>
      <c r="D24" s="2"/>
      <c r="E24" s="10">
        <v>10</v>
      </c>
      <c r="F24" s="90" t="s">
        <v>34</v>
      </c>
      <c r="G24" s="89" t="str">
        <f>IF(E24=1,"Nikt","")&amp;IF(E24=2,"NS","")&amp;IF(E24=3,"WE","")&amp;IF(E24=4,"Obie","")&amp;IF(E24=5,"NS","")&amp;IF(E24=6,"WE","")&amp;IF(E24=7,"Obie","")&amp;IF(E24=8,"Nikt","")&amp;IF(E24=9,"WE","")&amp;IF(E24=10,"Obie","")&amp;IF(E24=11,"Nikt","")&amp;IF(E24=12,"NS","")&amp;IF(E24=13,"Obie","")&amp;IF(E24=14,"Nikt","")&amp;IF(E24=15,"NS","")&amp;IF(E24=16,"WE","")&amp;IF(E24=17,"Nikt","")&amp;IF(E24=18,"NS","")&amp;IF(E24=19,"WE","")&amp;IF(E24=20,"Obie","")&amp;IF(E24=21,"NS","")&amp;IF(E24=22,"WE","")&amp;IF(E24=23,"Obie","")&amp;IF(E24=24,"Nikt","")&amp;IF(E24=25,"WE","")&amp;IF(E24=26,"Obie","")&amp;IF(E24=27,"Nikt","")&amp;IF(E24=28,"NS","")&amp;IF(E24=29,"Obie","")&amp;IF(E24=30,"Nikt","")&amp;IF(E24=31,"NS","")&amp;IF(E24=32,"WE","")&amp;IF(E24=33,"Nikt","")&amp;IF(E24=34,"NS","")&amp;IF(E24=35,"WE","")&amp;IF(E24=36,"Obie","")&amp;IF(E24=37,"NS","")&amp;IF(E24=38,"WE","")&amp;IF(E24=39,"Obie","")&amp;IF(E24=42,"Obie","")&amp;IF(E24=43,"Nikt","")</f>
        <v>Obie</v>
      </c>
      <c r="I24" s="44"/>
      <c r="J24" s="2"/>
      <c r="K24" s="2"/>
      <c r="L24" s="2"/>
      <c r="M24" s="10">
        <v>13</v>
      </c>
      <c r="N24" s="90" t="s">
        <v>34</v>
      </c>
      <c r="O24" s="89" t="str">
        <f>IF(M24=1,"Nikt","")&amp;IF(M24=2,"NS","")&amp;IF(M24=3,"WE","")&amp;IF(M24=4,"Obie","")&amp;IF(M24=5,"NS","")&amp;IF(M24=6,"WE","")&amp;IF(M24=7,"Obie","")&amp;IF(M24=8,"Nikt","")&amp;IF(M24=9,"WE","")&amp;IF(M24=10,"Obie","")&amp;IF(M24=11,"Nikt","")&amp;IF(M24=12,"NS","")&amp;IF(M24=13,"Obie","")&amp;IF(M24=14,"Nikt","")&amp;IF(M24=15,"NS","")&amp;IF(M24=16,"WE","")&amp;IF(M24=17,"Nikt","")&amp;IF(M24=18,"NS","")&amp;IF(M24=19,"WE","")&amp;IF(M24=20,"Obie","")&amp;IF(M24=21,"NS","")&amp;IF(M24=22,"WE","")&amp;IF(M24=23,"Obie","")&amp;IF(M24=24,"Nikt","")&amp;IF(M24=25,"WE","")&amp;IF(M24=26,"Obie","")&amp;IF(M24=27,"Nikt","")&amp;IF(M24=28,"NS","")&amp;IF(M24=29,"Obie","")&amp;IF(M24=30,"Nikt","")&amp;IF(M24=31,"NS","")&amp;IF(M24=32,"WE","")&amp;IF(M24=33,"Nikt","")&amp;IF(M24=34,"NS","")&amp;IF(M24=35,"WE","")&amp;IF(M24=36,"Obie","")&amp;IF(M24=37,"NS","")&amp;IF(M24=38,"WE","")&amp;IF(M24=39,"Obie","")&amp;IF(M24=42,"Obie","")&amp;IF(M24=43,"Nikt","")</f>
        <v>Obie</v>
      </c>
      <c r="Q24" s="44"/>
      <c r="R24" s="2"/>
      <c r="S24" s="2"/>
      <c r="T24" s="2"/>
      <c r="U24" s="10">
        <v>16</v>
      </c>
      <c r="V24" s="90" t="s">
        <v>34</v>
      </c>
      <c r="W24" s="89" t="str">
        <f>IF(U24=1,"Nikt","")&amp;IF(U24=2,"NS","")&amp;IF(U24=3,"WE","")&amp;IF(U24=4,"Obie","")&amp;IF(U24=5,"NS","")&amp;IF(U24=6,"WE","")&amp;IF(U24=7,"Obie","")&amp;IF(U24=8,"Nikt","")&amp;IF(U24=9,"WE","")&amp;IF(U24=10,"Obie","")&amp;IF(U24=11,"Nikt","")&amp;IF(U24=12,"NS","")&amp;IF(U24=13,"Obie","")&amp;IF(U24=14,"Nikt","")&amp;IF(U24=15,"NS","")&amp;IF(U24=16,"WE","")&amp;IF(U24=17,"Nikt","")&amp;IF(U24=18,"NS","")&amp;IF(U24=19,"WE","")&amp;IF(U24=20,"Obie","")&amp;IF(U24=21,"NS","")&amp;IF(U24=22,"WE","")&amp;IF(U24=23,"Obie","")&amp;IF(U24=24,"Nikt","")&amp;IF(U24=25,"WE","")&amp;IF(U24=26,"Obie","")&amp;IF(U24=27,"Nikt","")&amp;IF(U24=28,"NS","")&amp;IF(U24=29,"Obie","")&amp;IF(U24=30,"Nikt","")&amp;IF(U24=31,"NS","")&amp;IF(U24=32,"WE","")&amp;IF(U24=33,"Nikt","")&amp;IF(U24=34,"NS","")&amp;IF(U24=35,"WE","")&amp;IF(U24=36,"Obie","")&amp;IF(U24=37,"NS","")&amp;IF(U24=38,"WE","")&amp;IF(U24=39,"Obie","")&amp;IF(U24=42,"Obie","")&amp;IF(U24=43,"Nikt","")</f>
        <v>WE</v>
      </c>
      <c r="AC24" s="10">
        <v>19</v>
      </c>
      <c r="AD24" s="90" t="s">
        <v>34</v>
      </c>
      <c r="AE24" s="89" t="str">
        <f>IF(AC24=1,"Nikt","")&amp;IF(AC24=2,"NS","")&amp;IF(AC24=3,"WE","")&amp;IF(AC24=4,"Obie","")&amp;IF(AC24=5,"NS","")&amp;IF(AC24=6,"WE","")&amp;IF(AC24=7,"Obie","")&amp;IF(AC24=8,"Nikt","")&amp;IF(AC24=9,"WE","")&amp;IF(AC24=10,"Obie","")&amp;IF(AC24=11,"Nikt","")&amp;IF(AC24=12,"NS","")&amp;IF(AC24=13,"Obie","")&amp;IF(AC24=14,"Nikt","")&amp;IF(AC24=15,"NS","")&amp;IF(AC24=16,"WE","")&amp;IF(AC24=17,"Nikt","")&amp;IF(AC24=18,"NS","")&amp;IF(AC24=19,"WE","")&amp;IF(AC24=20,"Obie","")&amp;IF(AC24=21,"NS","")&amp;IF(AC24=22,"WE","")&amp;IF(AC24=23,"Obie","")&amp;IF(AC24=24,"Nikt","")&amp;IF(AC24=25,"WE","")&amp;IF(AC24=26,"Obie","")&amp;IF(AC24=27,"Nikt","")&amp;IF(AC24=28,"NS","")&amp;IF(AC24=29,"Obie","")&amp;IF(AC24=30,"Nikt","")&amp;IF(AC24=31,"NS","")&amp;IF(AC24=32,"WE","")&amp;IF(AC24=33,"Nikt","")&amp;IF(AC24=34,"NS","")&amp;IF(AC24=35,"WE","")&amp;IF(AC24=36,"Obie","")&amp;IF(AC24=37,"NS","")&amp;IF(AC24=38,"WE","")&amp;IF(AC24=39,"Obie","")&amp;IF(AC24=42,"Obie","")&amp;IF(AC24=43,"Nikt","")</f>
        <v>WE</v>
      </c>
    </row>
    <row r="25" spans="1:32" ht="12.75">
      <c r="A25" s="44"/>
      <c r="B25" s="29"/>
      <c r="C25" s="2"/>
      <c r="D25" s="29"/>
      <c r="E25" s="24">
        <v>3</v>
      </c>
      <c r="F25" s="26"/>
      <c r="G25" s="26"/>
      <c r="H25" s="24">
        <v>6</v>
      </c>
      <c r="I25" s="45"/>
      <c r="J25" s="29"/>
      <c r="K25" s="2"/>
      <c r="L25" s="29"/>
      <c r="M25" s="24">
        <v>4</v>
      </c>
      <c r="N25" s="26"/>
      <c r="O25" s="26"/>
      <c r="P25" s="24">
        <v>7</v>
      </c>
      <c r="Q25" s="44"/>
      <c r="R25" s="29"/>
      <c r="S25" s="2"/>
      <c r="T25" s="29"/>
      <c r="U25" s="24">
        <v>2</v>
      </c>
      <c r="V25" s="26"/>
      <c r="W25" s="26"/>
      <c r="X25" s="24">
        <v>7</v>
      </c>
      <c r="Z25" s="29"/>
      <c r="AA25" s="2"/>
      <c r="AB25" s="29"/>
      <c r="AC25" s="24">
        <v>5</v>
      </c>
      <c r="AD25" s="26"/>
      <c r="AE25" s="26"/>
      <c r="AF25" s="24">
        <v>4</v>
      </c>
    </row>
    <row r="26" spans="1:32" ht="12.75">
      <c r="A26" s="44"/>
      <c r="B26" s="29"/>
      <c r="C26" s="2"/>
      <c r="D26" s="29"/>
      <c r="E26" s="24">
        <v>8</v>
      </c>
      <c r="F26" s="26"/>
      <c r="G26" s="26"/>
      <c r="H26" s="24">
        <v>4</v>
      </c>
      <c r="I26" s="45"/>
      <c r="J26" s="29"/>
      <c r="K26" s="2"/>
      <c r="L26" s="29"/>
      <c r="M26" s="24">
        <v>8</v>
      </c>
      <c r="N26" s="26"/>
      <c r="O26" s="26"/>
      <c r="P26" s="24">
        <v>5</v>
      </c>
      <c r="Q26" s="44"/>
      <c r="R26" s="29"/>
      <c r="S26" s="2"/>
      <c r="T26" s="29"/>
      <c r="U26" s="24">
        <v>5</v>
      </c>
      <c r="V26" s="26"/>
      <c r="W26" s="26"/>
      <c r="X26" s="24">
        <v>1</v>
      </c>
      <c r="Z26" s="29"/>
      <c r="AA26" s="2"/>
      <c r="AB26" s="29"/>
      <c r="AC26" s="24">
        <v>3</v>
      </c>
      <c r="AD26" s="26"/>
      <c r="AE26" s="26"/>
      <c r="AF26" s="24">
        <v>1</v>
      </c>
    </row>
    <row r="27" spans="1:32" ht="12.75">
      <c r="A27" s="44"/>
      <c r="E27" s="24">
        <v>2</v>
      </c>
      <c r="F27" s="26"/>
      <c r="G27" s="26"/>
      <c r="H27" s="24">
        <v>1</v>
      </c>
      <c r="I27" s="45"/>
      <c r="L27" s="29"/>
      <c r="M27" s="24">
        <v>3</v>
      </c>
      <c r="N27" s="26"/>
      <c r="O27" s="26"/>
      <c r="P27" s="24">
        <v>2</v>
      </c>
      <c r="Q27" s="44"/>
      <c r="T27" s="29"/>
      <c r="U27" s="24">
        <v>8</v>
      </c>
      <c r="V27" s="26"/>
      <c r="W27" s="26"/>
      <c r="X27" s="24">
        <v>6</v>
      </c>
      <c r="AA27" s="2"/>
      <c r="AB27" s="29"/>
      <c r="AC27" s="24">
        <v>6</v>
      </c>
      <c r="AD27" s="26"/>
      <c r="AE27" s="26"/>
      <c r="AF27" s="24">
        <v>2</v>
      </c>
    </row>
    <row r="28" spans="1:32" ht="12.75">
      <c r="A28" s="44"/>
      <c r="B28" s="29"/>
      <c r="C28" s="2"/>
      <c r="D28" s="29"/>
      <c r="E28" s="55">
        <v>7</v>
      </c>
      <c r="F28" s="26"/>
      <c r="G28" s="26"/>
      <c r="H28" s="55">
        <v>5</v>
      </c>
      <c r="I28" s="44"/>
      <c r="J28" s="29"/>
      <c r="K28" s="2"/>
      <c r="L28" s="29"/>
      <c r="M28" s="55">
        <v>1</v>
      </c>
      <c r="N28" s="26"/>
      <c r="O28" s="26"/>
      <c r="P28" s="55">
        <v>6</v>
      </c>
      <c r="Q28" s="44"/>
      <c r="R28" s="29"/>
      <c r="S28" s="2"/>
      <c r="T28" s="29"/>
      <c r="U28" s="55">
        <v>4</v>
      </c>
      <c r="V28" s="26"/>
      <c r="W28" s="26"/>
      <c r="X28" s="55">
        <v>3</v>
      </c>
      <c r="Z28" s="29"/>
      <c r="AA28" s="2"/>
      <c r="AB28" s="29"/>
      <c r="AC28" s="24">
        <v>8</v>
      </c>
      <c r="AD28" s="26"/>
      <c r="AE28" s="26"/>
      <c r="AF28" s="24">
        <v>7</v>
      </c>
    </row>
    <row r="29" spans="1:28" ht="12.75">
      <c r="A29" s="44"/>
      <c r="B29" s="2"/>
      <c r="C29" s="2"/>
      <c r="D29" s="2"/>
      <c r="I29" s="44"/>
      <c r="J29" s="2"/>
      <c r="K29" s="2"/>
      <c r="L29" s="2"/>
      <c r="Q29" s="44"/>
      <c r="R29" s="2"/>
      <c r="S29" s="2"/>
      <c r="T29" s="2"/>
      <c r="V29" s="26"/>
      <c r="W29" s="26"/>
      <c r="Z29" s="2"/>
      <c r="AA29" s="2"/>
      <c r="AB29" s="2"/>
    </row>
    <row r="30" spans="1:31" ht="12.75">
      <c r="A30" s="44"/>
      <c r="B30" s="2"/>
      <c r="C30" s="2"/>
      <c r="D30" s="2"/>
      <c r="E30" s="10">
        <v>11</v>
      </c>
      <c r="F30" s="88" t="s">
        <v>34</v>
      </c>
      <c r="G30" s="89" t="str">
        <f>IF(E30=1,"Nikt","")&amp;IF(E30=2,"NS","")&amp;IF(E30=3,"WE","")&amp;IF(E30=4,"Obie","")&amp;IF(E30=5,"NS","")&amp;IF(E30=6,"WE","")&amp;IF(E30=7,"Obie","")&amp;IF(E30=8,"Nikt","")&amp;IF(E30=9,"WE","")&amp;IF(E30=10,"Obie","")&amp;IF(E30=11,"Nikt","")&amp;IF(E30=12,"NS","")&amp;IF(E30=13,"Obie","")&amp;IF(E30=14,"Nikt","")&amp;IF(E30=15,"NS","")&amp;IF(E30=16,"WE","")&amp;IF(E30=17,"Nikt","")&amp;IF(E30=18,"NS","")&amp;IF(E30=19,"WE","")&amp;IF(E30=20,"Obie","")&amp;IF(E30=21,"NS","")&amp;IF(E30=22,"WE","")&amp;IF(E30=23,"Obie","")&amp;IF(E30=24,"Nikt","")&amp;IF(E30=25,"WE","")&amp;IF(E30=26,"Obie","")&amp;IF(E30=27,"Nikt","")&amp;IF(E30=28,"NS","")&amp;IF(E30=29,"Obie","")&amp;IF(E30=30,"Nikt","")&amp;IF(E30=31,"NS","")&amp;IF(E30=32,"WE","")&amp;IF(E30=33,"Nikt","")&amp;IF(E30=34,"NS","")&amp;IF(E30=35,"WE","")&amp;IF(E30=36,"Obie","")&amp;IF(E30=37,"NS","")&amp;IF(E30=38,"WE","")&amp;IF(E30=39,"Obie","")&amp;IF(E30=42,"Obie","")&amp;IF(E30=43,"Nikt","")</f>
        <v>Nikt</v>
      </c>
      <c r="I30" s="44"/>
      <c r="J30" s="2"/>
      <c r="K30" s="2"/>
      <c r="L30" s="2"/>
      <c r="M30" s="10">
        <v>14</v>
      </c>
      <c r="N30" s="88" t="s">
        <v>34</v>
      </c>
      <c r="O30" s="89" t="str">
        <f>IF(M30=1,"Nikt","")&amp;IF(M30=2,"NS","")&amp;IF(M30=3,"WE","")&amp;IF(M30=4,"Obie","")&amp;IF(M30=5,"NS","")&amp;IF(M30=6,"WE","")&amp;IF(M30=7,"Obie","")&amp;IF(M30=8,"Nikt","")&amp;IF(M30=9,"WE","")&amp;IF(M30=10,"Obie","")&amp;IF(M30=11,"Nikt","")&amp;IF(M30=12,"NS","")&amp;IF(M30=13,"Obie","")&amp;IF(M30=14,"Nikt","")&amp;IF(M30=15,"NS","")&amp;IF(M30=16,"WE","")&amp;IF(M30=17,"Nikt","")&amp;IF(M30=18,"NS","")&amp;IF(M30=19,"WE","")&amp;IF(M30=20,"Obie","")&amp;IF(M30=21,"NS","")&amp;IF(M30=22,"WE","")&amp;IF(M30=23,"Obie","")&amp;IF(M30=24,"Nikt","")&amp;IF(M30=25,"WE","")&amp;IF(M30=26,"Obie","")&amp;IF(M30=27,"Nikt","")&amp;IF(M30=28,"NS","")&amp;IF(M30=29,"Obie","")&amp;IF(M30=30,"Nikt","")&amp;IF(M30=31,"NS","")&amp;IF(M30=32,"WE","")&amp;IF(M30=33,"Nikt","")&amp;IF(M30=34,"NS","")&amp;IF(M30=35,"WE","")&amp;IF(M30=36,"Obie","")&amp;IF(M30=37,"NS","")&amp;IF(M30=38,"WE","")&amp;IF(M30=39,"Obie","")&amp;IF(M30=42,"Obie","")&amp;IF(M30=43,"Nikt","")</f>
        <v>Nikt</v>
      </c>
      <c r="Q30" s="44"/>
      <c r="R30" s="2"/>
      <c r="S30" s="2"/>
      <c r="T30" s="2"/>
      <c r="U30" s="10">
        <v>17</v>
      </c>
      <c r="V30" s="88" t="s">
        <v>34</v>
      </c>
      <c r="W30" s="89" t="str">
        <f>IF(U30=1,"Nikt","")&amp;IF(U30=2,"NS","")&amp;IF(U30=3,"WE","")&amp;IF(U30=4,"Obie","")&amp;IF(U30=5,"NS","")&amp;IF(U30=6,"WE","")&amp;IF(U30=7,"Obie","")&amp;IF(U30=8,"Nikt","")&amp;IF(U30=9,"WE","")&amp;IF(U30=10,"Obie","")&amp;IF(U30=11,"Nikt","")&amp;IF(U30=12,"NS","")&amp;IF(U30=13,"Obie","")&amp;IF(U30=14,"Nikt","")&amp;IF(U30=15,"NS","")&amp;IF(U30=16,"WE","")&amp;IF(U30=17,"Nikt","")&amp;IF(U30=18,"NS","")&amp;IF(U30=19,"WE","")&amp;IF(U30=20,"Obie","")&amp;IF(U30=21,"NS","")&amp;IF(U30=22,"WE","")&amp;IF(U30=23,"Obie","")&amp;IF(U30=24,"Nikt","")&amp;IF(U30=25,"WE","")&amp;IF(U30=26,"Obie","")&amp;IF(U30=27,"Nikt","")&amp;IF(U30=28,"NS","")&amp;IF(U30=29,"Obie","")&amp;IF(U30=30,"Nikt","")&amp;IF(U30=31,"NS","")&amp;IF(U30=32,"WE","")&amp;IF(U30=33,"Nikt","")&amp;IF(U30=34,"NS","")&amp;IF(U30=35,"WE","")&amp;IF(U30=36,"Obie","")&amp;IF(U30=37,"NS","")&amp;IF(U30=38,"WE","")&amp;IF(U30=39,"Obie","")&amp;IF(U30=42,"Obie","")&amp;IF(U30=43,"Nikt","")</f>
        <v>Nikt</v>
      </c>
      <c r="Z30" s="2"/>
      <c r="AA30" s="2"/>
      <c r="AB30" s="2"/>
      <c r="AC30" s="10">
        <v>20</v>
      </c>
      <c r="AD30" s="88" t="s">
        <v>34</v>
      </c>
      <c r="AE30" s="89" t="str">
        <f>IF(AC30=1,"Nikt","")&amp;IF(AC30=2,"NS","")&amp;IF(AC30=3,"WE","")&amp;IF(AC30=4,"Obie","")&amp;IF(AC30=5,"NS","")&amp;IF(AC30=6,"WE","")&amp;IF(AC30=7,"Obie","")&amp;IF(AC30=8,"Nikt","")&amp;IF(AC30=9,"WE","")&amp;IF(AC30=10,"Obie","")&amp;IF(AC30=11,"Nikt","")&amp;IF(AC30=12,"NS","")&amp;IF(AC30=13,"Obie","")&amp;IF(AC30=14,"Nikt","")&amp;IF(AC30=15,"NS","")&amp;IF(AC30=16,"WE","")&amp;IF(AC30=17,"Nikt","")&amp;IF(AC30=18,"NS","")&amp;IF(AC30=19,"WE","")&amp;IF(AC30=20,"Obie","")&amp;IF(AC30=21,"NS","")&amp;IF(AC30=22,"WE","")&amp;IF(AC30=23,"Obie","")&amp;IF(AC30=24,"Nikt","")&amp;IF(AC30=25,"WE","")&amp;IF(AC30=26,"Obie","")&amp;IF(AC30=27,"Nikt","")&amp;IF(AC30=28,"NS","")&amp;IF(AC30=29,"Obie","")&amp;IF(AC30=30,"Nikt","")&amp;IF(AC30=31,"NS","")&amp;IF(AC30=32,"WE","")&amp;IF(AC30=33,"Nikt","")&amp;IF(AC30=34,"NS","")&amp;IF(AC30=35,"WE","")&amp;IF(AC30=36,"Obie","")&amp;IF(AC30=37,"NS","")&amp;IF(AC30=38,"WE","")&amp;IF(AC30=39,"Obie","")&amp;IF(AC30=42,"Obie","")&amp;IF(AC30=43,"Nikt","")</f>
        <v>Obie</v>
      </c>
    </row>
    <row r="31" spans="1:32" ht="12.75">
      <c r="A31" s="44"/>
      <c r="B31" s="29"/>
      <c r="C31" s="29"/>
      <c r="D31" s="29"/>
      <c r="E31" s="24">
        <f>E25</f>
        <v>3</v>
      </c>
      <c r="F31" s="26"/>
      <c r="G31" s="26"/>
      <c r="H31" s="24">
        <f>H25</f>
        <v>6</v>
      </c>
      <c r="I31" s="44"/>
      <c r="J31" s="29"/>
      <c r="K31" s="29"/>
      <c r="L31" s="29"/>
      <c r="M31" s="24">
        <f>M25</f>
        <v>4</v>
      </c>
      <c r="N31" s="26"/>
      <c r="O31" s="26"/>
      <c r="P31" s="24">
        <f>P25</f>
        <v>7</v>
      </c>
      <c r="Q31" s="44"/>
      <c r="R31" s="29"/>
      <c r="S31" s="29"/>
      <c r="T31" s="29"/>
      <c r="U31" s="24">
        <f>U25</f>
        <v>2</v>
      </c>
      <c r="V31" s="26"/>
      <c r="W31" s="26"/>
      <c r="X31" s="24">
        <f>X25</f>
        <v>7</v>
      </c>
      <c r="Z31" s="29"/>
      <c r="AA31" s="29"/>
      <c r="AB31" s="29"/>
      <c r="AC31" s="24">
        <f>AC25</f>
        <v>5</v>
      </c>
      <c r="AD31" s="26"/>
      <c r="AE31" s="26"/>
      <c r="AF31" s="24">
        <f>AF25</f>
        <v>4</v>
      </c>
    </row>
    <row r="32" spans="1:32" ht="12.75">
      <c r="A32" s="44"/>
      <c r="B32" s="29"/>
      <c r="C32" s="29"/>
      <c r="D32" s="29"/>
      <c r="E32" s="24">
        <f>E26</f>
        <v>8</v>
      </c>
      <c r="F32" s="26"/>
      <c r="G32" s="26"/>
      <c r="H32" s="24">
        <f>H26</f>
        <v>4</v>
      </c>
      <c r="I32" s="44"/>
      <c r="J32" s="29"/>
      <c r="K32" s="29"/>
      <c r="L32" s="29"/>
      <c r="M32" s="24">
        <f>M26</f>
        <v>8</v>
      </c>
      <c r="N32" s="26"/>
      <c r="O32" s="26"/>
      <c r="P32" s="24">
        <f>P26</f>
        <v>5</v>
      </c>
      <c r="Q32" s="44"/>
      <c r="R32" s="29"/>
      <c r="S32" s="29"/>
      <c r="T32" s="29"/>
      <c r="U32" s="24">
        <f>U26</f>
        <v>5</v>
      </c>
      <c r="V32" s="26"/>
      <c r="W32" s="26"/>
      <c r="X32" s="24">
        <f>X26</f>
        <v>1</v>
      </c>
      <c r="Z32" s="29"/>
      <c r="AA32" s="29"/>
      <c r="AB32" s="29"/>
      <c r="AC32" s="24">
        <f>AC26</f>
        <v>3</v>
      </c>
      <c r="AD32" s="26"/>
      <c r="AE32" s="26"/>
      <c r="AF32" s="24">
        <f>AF26</f>
        <v>1</v>
      </c>
    </row>
    <row r="33" spans="1:32" ht="12.75">
      <c r="A33" s="44"/>
      <c r="B33" s="2"/>
      <c r="C33" s="2"/>
      <c r="D33" s="2"/>
      <c r="E33" s="24">
        <f>E27</f>
        <v>2</v>
      </c>
      <c r="F33" s="26"/>
      <c r="G33" s="26"/>
      <c r="H33" s="24">
        <f>H27</f>
        <v>1</v>
      </c>
      <c r="I33" s="44"/>
      <c r="J33" s="2"/>
      <c r="K33" s="2"/>
      <c r="L33" s="2"/>
      <c r="M33" s="24">
        <f>M27</f>
        <v>3</v>
      </c>
      <c r="N33" s="26"/>
      <c r="O33" s="26"/>
      <c r="P33" s="24">
        <f>P27</f>
        <v>2</v>
      </c>
      <c r="Q33" s="44"/>
      <c r="R33" s="2"/>
      <c r="S33" s="2"/>
      <c r="T33" s="2"/>
      <c r="U33" s="24">
        <f>U27</f>
        <v>8</v>
      </c>
      <c r="V33" s="26"/>
      <c r="W33" s="26"/>
      <c r="X33" s="24">
        <f>X27</f>
        <v>6</v>
      </c>
      <c r="Z33" s="2"/>
      <c r="AA33" s="2"/>
      <c r="AB33" s="2"/>
      <c r="AC33" s="24">
        <f>AC27</f>
        <v>6</v>
      </c>
      <c r="AD33" s="26"/>
      <c r="AE33" s="26"/>
      <c r="AF33" s="24">
        <f>AF27</f>
        <v>2</v>
      </c>
    </row>
    <row r="34" spans="1:32" ht="12.75">
      <c r="A34" s="44"/>
      <c r="B34" s="29"/>
      <c r="C34" s="29"/>
      <c r="D34" s="29"/>
      <c r="E34" s="24">
        <f>E28</f>
        <v>7</v>
      </c>
      <c r="F34" s="26"/>
      <c r="G34" s="26"/>
      <c r="H34" s="24">
        <f>H28</f>
        <v>5</v>
      </c>
      <c r="I34" s="44"/>
      <c r="J34" s="29"/>
      <c r="K34" s="29"/>
      <c r="L34" s="29"/>
      <c r="M34" s="24">
        <f>M28</f>
        <v>1</v>
      </c>
      <c r="N34" s="26"/>
      <c r="O34" s="26"/>
      <c r="P34" s="24">
        <f>P28</f>
        <v>6</v>
      </c>
      <c r="Q34" s="44"/>
      <c r="R34" s="29"/>
      <c r="S34" s="29"/>
      <c r="T34" s="29"/>
      <c r="U34" s="24">
        <f>U28</f>
        <v>4</v>
      </c>
      <c r="V34" s="26"/>
      <c r="W34" s="26"/>
      <c r="X34" s="24">
        <f>X28</f>
        <v>3</v>
      </c>
      <c r="Z34" s="29"/>
      <c r="AA34" s="29"/>
      <c r="AB34" s="29"/>
      <c r="AC34" s="24">
        <f>AC28</f>
        <v>8</v>
      </c>
      <c r="AD34" s="26"/>
      <c r="AE34" s="26"/>
      <c r="AF34" s="24">
        <f>AF28</f>
        <v>7</v>
      </c>
    </row>
    <row r="35" spans="1:23" ht="12.75">
      <c r="A35" s="44"/>
      <c r="F35" s="53"/>
      <c r="G35" s="53"/>
      <c r="I35" s="44"/>
      <c r="N35" s="53"/>
      <c r="O35" s="53"/>
      <c r="Q35" s="44"/>
      <c r="V35" s="53"/>
      <c r="W35" s="53"/>
    </row>
    <row r="36" spans="1:31" ht="12.75">
      <c r="A36" s="44"/>
      <c r="E36" s="10">
        <v>12</v>
      </c>
      <c r="F36" s="88" t="s">
        <v>34</v>
      </c>
      <c r="G36" s="89" t="str">
        <f>IF(E36=1,"Nikt","")&amp;IF(E36=2,"NS","")&amp;IF(E36=3,"WE","")&amp;IF(E36=4,"Obie","")&amp;IF(E36=5,"NS","")&amp;IF(E36=6,"WE","")&amp;IF(E36=7,"Obie","")&amp;IF(E36=8,"Nikt","")&amp;IF(E36=9,"WE","")&amp;IF(E36=10,"Obie","")&amp;IF(E36=11,"Nikt","")&amp;IF(E36=12,"NS","")&amp;IF(E36=13,"Obie","")&amp;IF(E36=14,"Nikt","")&amp;IF(E36=15,"NS","")&amp;IF(E36=16,"WE","")&amp;IF(E36=17,"Nikt","")&amp;IF(E36=18,"NS","")&amp;IF(E36=19,"WE","")&amp;IF(E36=20,"Obie","")&amp;IF(E36=21,"NS","")&amp;IF(E36=22,"WE","")&amp;IF(E36=23,"Obie","")&amp;IF(E36=24,"Nikt","")&amp;IF(E36=25,"WE","")&amp;IF(E36=26,"Obie","")&amp;IF(E36=27,"Nikt","")&amp;IF(E36=28,"NS","")&amp;IF(E36=29,"Obie","")&amp;IF(E36=30,"Nikt","")&amp;IF(E36=31,"NS","")&amp;IF(E36=32,"WE","")&amp;IF(E36=33,"Nikt","")&amp;IF(E36=34,"NS","")&amp;IF(E36=35,"WE","")&amp;IF(E36=36,"Obie","")&amp;IF(E36=37,"NS","")&amp;IF(E36=38,"WE","")&amp;IF(E36=39,"Obie","")&amp;IF(E36=42,"Obie","")&amp;IF(E36=43,"Nikt","")</f>
        <v>NS</v>
      </c>
      <c r="I36" s="44"/>
      <c r="M36" s="10">
        <v>15</v>
      </c>
      <c r="N36" s="88" t="s">
        <v>34</v>
      </c>
      <c r="O36" s="89" t="str">
        <f>IF(M36=1,"Nikt","")&amp;IF(M36=2,"NS","")&amp;IF(M36=3,"WE","")&amp;IF(M36=4,"Obie","")&amp;IF(M36=5,"NS","")&amp;IF(M36=6,"WE","")&amp;IF(M36=7,"Obie","")&amp;IF(M36=8,"Nikt","")&amp;IF(M36=9,"WE","")&amp;IF(M36=10,"Obie","")&amp;IF(M36=11,"Nikt","")&amp;IF(M36=12,"NS","")&amp;IF(M36=13,"Obie","")&amp;IF(M36=14,"Nikt","")&amp;IF(M36=15,"NS","")&amp;IF(M36=16,"WE","")&amp;IF(M36=17,"Nikt","")&amp;IF(M36=18,"NS","")&amp;IF(M36=19,"WE","")&amp;IF(M36=20,"Obie","")&amp;IF(M36=21,"NS","")&amp;IF(M36=22,"WE","")&amp;IF(M36=23,"Obie","")&amp;IF(M36=24,"Nikt","")&amp;IF(M36=25,"WE","")&amp;IF(M36=26,"Obie","")&amp;IF(M36=27,"Nikt","")&amp;IF(M36=28,"NS","")&amp;IF(M36=29,"Obie","")&amp;IF(M36=30,"Nikt","")&amp;IF(M36=31,"NS","")&amp;IF(M36=32,"WE","")&amp;IF(M36=33,"Nikt","")&amp;IF(M36=34,"NS","")&amp;IF(M36=35,"WE","")&amp;IF(M36=36,"Obie","")&amp;IF(M36=37,"NS","")&amp;IF(M36=38,"WE","")&amp;IF(M36=39,"Obie","")&amp;IF(M36=42,"Obie","")&amp;IF(M36=43,"Nikt","")</f>
        <v>NS</v>
      </c>
      <c r="Q36" s="44"/>
      <c r="U36" s="10">
        <v>18</v>
      </c>
      <c r="V36" s="88" t="s">
        <v>34</v>
      </c>
      <c r="W36" s="89" t="str">
        <f>IF(U36=1,"Nikt","")&amp;IF(U36=2,"NS","")&amp;IF(U36=3,"WE","")&amp;IF(U36=4,"Obie","")&amp;IF(U36=5,"NS","")&amp;IF(U36=6,"WE","")&amp;IF(U36=7,"Obie","")&amp;IF(U36=8,"Nikt","")&amp;IF(U36=9,"WE","")&amp;IF(U36=10,"Obie","")&amp;IF(U36=11,"Nikt","")&amp;IF(U36=12,"NS","")&amp;IF(U36=13,"Obie","")&amp;IF(U36=14,"Nikt","")&amp;IF(U36=15,"NS","")&amp;IF(U36=16,"WE","")&amp;IF(U36=17,"Nikt","")&amp;IF(U36=18,"NS","")&amp;IF(U36=19,"WE","")&amp;IF(U36=20,"Obie","")&amp;IF(U36=21,"NS","")&amp;IF(U36=22,"WE","")&amp;IF(U36=23,"Obie","")&amp;IF(U36=24,"Nikt","")&amp;IF(U36=25,"WE","")&amp;IF(U36=26,"Obie","")&amp;IF(U36=27,"Nikt","")&amp;IF(U36=28,"NS","")&amp;IF(U36=29,"Obie","")&amp;IF(U36=30,"Nikt","")&amp;IF(U36=31,"NS","")&amp;IF(U36=32,"WE","")&amp;IF(U36=33,"Nikt","")&amp;IF(U36=34,"NS","")&amp;IF(U36=35,"WE","")&amp;IF(U36=36,"Obie","")&amp;IF(U36=37,"NS","")&amp;IF(U36=38,"WE","")&amp;IF(U36=39,"Obie","")&amp;IF(U36=42,"Obie","")&amp;IF(U36=43,"Nikt","")</f>
        <v>NS</v>
      </c>
      <c r="AC36" s="10">
        <v>21</v>
      </c>
      <c r="AD36" s="88" t="s">
        <v>34</v>
      </c>
      <c r="AE36" s="89" t="str">
        <f>IF(AC36=1,"Nikt","")&amp;IF(AC36=2,"NS","")&amp;IF(AC36=3,"WE","")&amp;IF(AC36=4,"Obie","")&amp;IF(AC36=5,"NS","")&amp;IF(AC36=6,"WE","")&amp;IF(AC36=7,"Obie","")&amp;IF(AC36=8,"Nikt","")&amp;IF(AC36=9,"WE","")&amp;IF(AC36=10,"Obie","")&amp;IF(AC36=11,"Nikt","")&amp;IF(AC36=12,"NS","")&amp;IF(AC36=13,"Obie","")&amp;IF(AC36=14,"Nikt","")&amp;IF(AC36=15,"NS","")&amp;IF(AC36=16,"WE","")&amp;IF(AC36=17,"Nikt","")&amp;IF(AC36=18,"NS","")&amp;IF(AC36=19,"WE","")&amp;IF(AC36=20,"Obie","")&amp;IF(AC36=21,"NS","")&amp;IF(AC36=22,"WE","")&amp;IF(AC36=23,"Obie","")&amp;IF(AC36=24,"Nikt","")&amp;IF(AC36=25,"WE","")&amp;IF(AC36=26,"Obie","")&amp;IF(AC36=27,"Nikt","")&amp;IF(AC36=28,"NS","")&amp;IF(AC36=29,"Obie","")&amp;IF(AC36=30,"Nikt","")&amp;IF(AC36=31,"NS","")&amp;IF(AC36=32,"WE","")&amp;IF(AC36=33,"Nikt","")&amp;IF(AC36=34,"NS","")&amp;IF(AC36=35,"WE","")&amp;IF(AC36=36,"Obie","")&amp;IF(AC36=37,"NS","")&amp;IF(AC36=38,"WE","")&amp;IF(AC36=39,"Obie","")&amp;IF(AC36=42,"Obie","")&amp;IF(AC36=43,"Nikt","")</f>
        <v>NS</v>
      </c>
    </row>
    <row r="37" spans="1:32" ht="12.75">
      <c r="A37" s="44"/>
      <c r="B37" s="29"/>
      <c r="C37" s="29"/>
      <c r="D37" s="29"/>
      <c r="E37" s="24">
        <f>E25</f>
        <v>3</v>
      </c>
      <c r="F37" s="26"/>
      <c r="G37" s="26"/>
      <c r="H37" s="24">
        <f>H25</f>
        <v>6</v>
      </c>
      <c r="I37" s="44"/>
      <c r="J37" s="29"/>
      <c r="K37" s="29"/>
      <c r="L37" s="29"/>
      <c r="M37" s="24">
        <f>M25</f>
        <v>4</v>
      </c>
      <c r="N37" s="26"/>
      <c r="O37" s="26"/>
      <c r="P37" s="24">
        <f>P25</f>
        <v>7</v>
      </c>
      <c r="Q37" s="44"/>
      <c r="R37" s="29"/>
      <c r="S37" s="29"/>
      <c r="T37" s="29"/>
      <c r="U37" s="24">
        <f>U25</f>
        <v>2</v>
      </c>
      <c r="V37" s="26"/>
      <c r="W37" s="26"/>
      <c r="X37" s="24">
        <f>X25</f>
        <v>7</v>
      </c>
      <c r="Z37" s="29"/>
      <c r="AA37" s="29"/>
      <c r="AB37" s="29"/>
      <c r="AC37" s="24">
        <f>AC25</f>
        <v>5</v>
      </c>
      <c r="AD37" s="26"/>
      <c r="AE37" s="26"/>
      <c r="AF37" s="24">
        <f>AF25</f>
        <v>4</v>
      </c>
    </row>
    <row r="38" spans="1:32" ht="12.75">
      <c r="A38" s="44"/>
      <c r="B38" s="29"/>
      <c r="C38" s="29"/>
      <c r="D38" s="2"/>
      <c r="E38" s="24">
        <f>E26</f>
        <v>8</v>
      </c>
      <c r="F38" s="26"/>
      <c r="G38" s="26"/>
      <c r="H38" s="24">
        <f>H26</f>
        <v>4</v>
      </c>
      <c r="I38" s="44"/>
      <c r="J38" s="29"/>
      <c r="K38" s="29"/>
      <c r="L38" s="2"/>
      <c r="M38" s="24">
        <f>M26</f>
        <v>8</v>
      </c>
      <c r="N38" s="26"/>
      <c r="O38" s="26"/>
      <c r="P38" s="24">
        <f>P26</f>
        <v>5</v>
      </c>
      <c r="Q38" s="44"/>
      <c r="R38" s="29"/>
      <c r="S38" s="29"/>
      <c r="T38" s="2"/>
      <c r="U38" s="24">
        <f>U26</f>
        <v>5</v>
      </c>
      <c r="V38" s="26"/>
      <c r="W38" s="26"/>
      <c r="X38" s="24">
        <f>X26</f>
        <v>1</v>
      </c>
      <c r="Z38" s="29"/>
      <c r="AA38" s="29"/>
      <c r="AB38" s="2"/>
      <c r="AC38" s="24">
        <f>AC26</f>
        <v>3</v>
      </c>
      <c r="AD38" s="26"/>
      <c r="AE38" s="26"/>
      <c r="AF38" s="24">
        <f>AF26</f>
        <v>1</v>
      </c>
    </row>
    <row r="39" spans="1:32" ht="12.75">
      <c r="A39" s="44"/>
      <c r="D39" s="2"/>
      <c r="E39" s="24">
        <f>E27</f>
        <v>2</v>
      </c>
      <c r="F39" s="26"/>
      <c r="G39" s="26"/>
      <c r="H39" s="24">
        <f>H27</f>
        <v>1</v>
      </c>
      <c r="I39" s="44"/>
      <c r="L39" s="2"/>
      <c r="M39" s="24">
        <f>M27</f>
        <v>3</v>
      </c>
      <c r="N39" s="26"/>
      <c r="O39" s="26"/>
      <c r="P39" s="24">
        <f>P27</f>
        <v>2</v>
      </c>
      <c r="Q39" s="44"/>
      <c r="T39" s="2"/>
      <c r="U39" s="24">
        <f>U27</f>
        <v>8</v>
      </c>
      <c r="V39" s="26"/>
      <c r="W39" s="26"/>
      <c r="X39" s="24">
        <f>X27</f>
        <v>6</v>
      </c>
      <c r="AB39" s="2"/>
      <c r="AC39" s="24">
        <f>AC27</f>
        <v>6</v>
      </c>
      <c r="AD39" s="26"/>
      <c r="AE39" s="26"/>
      <c r="AF39" s="24">
        <f>AF27</f>
        <v>2</v>
      </c>
    </row>
    <row r="40" spans="1:32" ht="12.75">
      <c r="A40" s="44"/>
      <c r="B40" s="29"/>
      <c r="C40" s="29"/>
      <c r="D40" s="2"/>
      <c r="E40" s="24">
        <f>E28</f>
        <v>7</v>
      </c>
      <c r="F40" s="26"/>
      <c r="G40" s="26"/>
      <c r="H40" s="24">
        <f>H28</f>
        <v>5</v>
      </c>
      <c r="I40" s="44"/>
      <c r="J40" s="29"/>
      <c r="K40" s="29"/>
      <c r="L40" s="2"/>
      <c r="M40" s="24">
        <f>M28</f>
        <v>1</v>
      </c>
      <c r="N40" s="26"/>
      <c r="O40" s="26"/>
      <c r="P40" s="24">
        <f>P28</f>
        <v>6</v>
      </c>
      <c r="Q40" s="44"/>
      <c r="R40" s="29"/>
      <c r="S40" s="29"/>
      <c r="T40" s="2"/>
      <c r="U40" s="24">
        <f>U28</f>
        <v>4</v>
      </c>
      <c r="V40" s="26"/>
      <c r="W40" s="26"/>
      <c r="X40" s="24">
        <f>X28</f>
        <v>3</v>
      </c>
      <c r="Z40" s="29"/>
      <c r="AA40" s="29"/>
      <c r="AB40" s="2"/>
      <c r="AC40" s="24">
        <f>AC28</f>
        <v>8</v>
      </c>
      <c r="AD40" s="26"/>
      <c r="AE40" s="26"/>
      <c r="AF40" s="24">
        <f>AF28</f>
        <v>7</v>
      </c>
    </row>
    <row r="41" spans="1:23" ht="12.75">
      <c r="A41" s="44"/>
      <c r="B41" s="2"/>
      <c r="C41" s="2"/>
      <c r="D41" s="2"/>
      <c r="F41" s="53"/>
      <c r="G41" s="53"/>
      <c r="I41" s="44"/>
      <c r="J41" s="2"/>
      <c r="K41" s="2"/>
      <c r="L41" s="2"/>
      <c r="N41" s="53"/>
      <c r="O41" s="53"/>
      <c r="Q41" s="44"/>
      <c r="R41" s="2"/>
      <c r="S41" s="2"/>
      <c r="T41" s="2"/>
      <c r="V41" s="53"/>
      <c r="W41" s="53"/>
    </row>
    <row r="42" spans="1:12" ht="12.75">
      <c r="A42" s="44"/>
      <c r="B42" s="2"/>
      <c r="C42" s="2"/>
      <c r="D42" s="2"/>
      <c r="I42" s="44"/>
      <c r="J42" s="2"/>
      <c r="K42" s="2"/>
      <c r="L42" s="2"/>
    </row>
    <row r="43" spans="1:12" ht="12.75">
      <c r="A43" s="44"/>
      <c r="B43" s="3"/>
      <c r="C43" s="3"/>
      <c r="D43" s="3"/>
      <c r="I43" s="44"/>
      <c r="J43" s="2"/>
      <c r="K43" s="2"/>
      <c r="L43" s="2"/>
    </row>
    <row r="44" spans="1:12" ht="12.75">
      <c r="A44" s="44"/>
      <c r="B44" s="2"/>
      <c r="C44" s="2"/>
      <c r="D44" s="2"/>
      <c r="I44" s="44"/>
      <c r="J44" s="2"/>
      <c r="K44" s="2"/>
      <c r="L44" s="2"/>
    </row>
    <row r="45" spans="1:12" ht="12.75">
      <c r="A45" s="44"/>
      <c r="B45" s="2"/>
      <c r="C45" s="2"/>
      <c r="D45" s="2"/>
      <c r="I45" s="44"/>
      <c r="J45" s="2"/>
      <c r="K45" s="2"/>
      <c r="L45" s="2"/>
    </row>
    <row r="46" spans="1:12" ht="12.75">
      <c r="A46" s="44"/>
      <c r="B46" s="2"/>
      <c r="C46" s="2"/>
      <c r="D46" s="2"/>
      <c r="I46" s="44"/>
      <c r="J46" s="2"/>
      <c r="K46" s="2"/>
      <c r="L46" s="2"/>
    </row>
    <row r="47" spans="1:12" ht="12.75">
      <c r="A47" s="44"/>
      <c r="B47" s="2"/>
      <c r="C47" s="2"/>
      <c r="D47" s="2"/>
      <c r="I47" s="44"/>
      <c r="J47" s="2"/>
      <c r="K47" s="2"/>
      <c r="L47" s="2"/>
    </row>
    <row r="48" spans="1:12" ht="12.75">
      <c r="A48" s="44"/>
      <c r="B48" s="2"/>
      <c r="C48" s="2"/>
      <c r="D48" s="2"/>
      <c r="I48" s="44"/>
      <c r="J48" s="2"/>
      <c r="K48" s="2"/>
      <c r="L48" s="2"/>
    </row>
    <row r="49" spans="1:12" ht="12.75">
      <c r="A49" s="44"/>
      <c r="B49" s="2"/>
      <c r="C49" s="2"/>
      <c r="D49" s="2"/>
      <c r="I49" s="44"/>
      <c r="J49" s="2"/>
      <c r="K49" s="2"/>
      <c r="L49" s="2"/>
    </row>
    <row r="50" spans="1:12" ht="12.75">
      <c r="A50" s="44"/>
      <c r="B50" s="2"/>
      <c r="C50" s="2"/>
      <c r="D50" s="2"/>
      <c r="I50" s="44"/>
      <c r="J50" s="2"/>
      <c r="K50" s="2"/>
      <c r="L50" s="2"/>
    </row>
    <row r="51" spans="1:12" ht="12.75">
      <c r="A51" s="44"/>
      <c r="B51" s="2"/>
      <c r="C51" s="2"/>
      <c r="D51" s="2"/>
      <c r="I51" s="44"/>
      <c r="J51" s="2"/>
      <c r="K51" s="2"/>
      <c r="L51" s="2"/>
    </row>
    <row r="52" spans="1:12" ht="12.75">
      <c r="A52" s="44"/>
      <c r="B52" s="2"/>
      <c r="C52" s="2"/>
      <c r="D52" s="2"/>
      <c r="I52" s="44"/>
      <c r="J52" s="2"/>
      <c r="K52" s="2"/>
      <c r="L52" s="2"/>
    </row>
    <row r="53" spans="1:12" ht="12.75">
      <c r="A53" s="44"/>
      <c r="B53" s="2"/>
      <c r="C53" s="2"/>
      <c r="D53" s="2"/>
      <c r="I53" s="44"/>
      <c r="J53" s="2"/>
      <c r="K53" s="2"/>
      <c r="L53" s="2"/>
    </row>
    <row r="54" spans="1:12" ht="12.75">
      <c r="A54" s="44"/>
      <c r="B54" s="2"/>
      <c r="C54" s="2"/>
      <c r="D54" s="2"/>
      <c r="I54" s="44"/>
      <c r="J54" s="2"/>
      <c r="K54" s="2"/>
      <c r="L54" s="2"/>
    </row>
    <row r="55" spans="1:12" ht="12.75">
      <c r="A55" s="44"/>
      <c r="B55" s="2"/>
      <c r="C55" s="2"/>
      <c r="D55" s="2"/>
      <c r="I55" s="44"/>
      <c r="J55" s="2"/>
      <c r="K55" s="2"/>
      <c r="L55" s="2"/>
    </row>
    <row r="56" spans="1:12" ht="12.75">
      <c r="A56" s="44"/>
      <c r="B56" s="2"/>
      <c r="C56" s="2"/>
      <c r="D56" s="2"/>
      <c r="I56" s="44"/>
      <c r="J56" s="2"/>
      <c r="K56" s="2"/>
      <c r="L56" s="2"/>
    </row>
    <row r="57" spans="1:12" ht="12.75">
      <c r="A57" s="44"/>
      <c r="B57" s="2"/>
      <c r="C57" s="2"/>
      <c r="D57" s="2"/>
      <c r="I57" s="44"/>
      <c r="J57" s="2"/>
      <c r="K57" s="2"/>
      <c r="L57" s="2"/>
    </row>
    <row r="58" spans="1:23" ht="15.75">
      <c r="A58" s="44"/>
      <c r="B58" s="2"/>
      <c r="C58" s="2"/>
      <c r="D58" s="2"/>
      <c r="I58" s="44"/>
      <c r="J58" s="2"/>
      <c r="K58" s="2"/>
      <c r="L58" s="2"/>
      <c r="W58" s="138"/>
    </row>
    <row r="59" spans="1:12" ht="12.75">
      <c r="A59" s="44"/>
      <c r="B59" s="2"/>
      <c r="C59" s="2"/>
      <c r="D59" s="2"/>
      <c r="I59" s="44"/>
      <c r="J59" s="2"/>
      <c r="K59" s="2"/>
      <c r="L59" s="2"/>
    </row>
    <row r="60" spans="2:12" ht="12.75">
      <c r="B60" s="2"/>
      <c r="C60" s="2"/>
      <c r="D60" s="2"/>
      <c r="I60" s="44"/>
      <c r="J60" s="2"/>
      <c r="K60" s="2"/>
      <c r="L60" s="2"/>
    </row>
  </sheetData>
  <mergeCells count="7">
    <mergeCell ref="F3:G3"/>
    <mergeCell ref="N3:O3"/>
    <mergeCell ref="AD23:AE23"/>
    <mergeCell ref="V3:W3"/>
    <mergeCell ref="F23:G23"/>
    <mergeCell ref="N23:O23"/>
    <mergeCell ref="V23:W23"/>
  </mergeCells>
  <printOptions/>
  <pageMargins left="0.56" right="0.65" top="0.78" bottom="0.77" header="0.5" footer="0.5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1:AL77"/>
  <sheetViews>
    <sheetView workbookViewId="0" topLeftCell="A1">
      <selection activeCell="AL27" sqref="AL27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4" width="7.75390625" style="0" customWidth="1"/>
    <col min="5" max="5" width="3.375" style="0" customWidth="1"/>
    <col min="6" max="6" width="3.875" style="0" customWidth="1"/>
    <col min="7" max="7" width="3.375" style="0" customWidth="1"/>
    <col min="8" max="8" width="7.125" style="0" customWidth="1"/>
    <col min="9" max="9" width="7.25390625" style="0" customWidth="1"/>
    <col min="10" max="10" width="3.375" style="0" customWidth="1"/>
    <col min="11" max="11" width="4.25390625" style="0" customWidth="1"/>
    <col min="12" max="12" width="3.25390625" style="0" customWidth="1"/>
    <col min="13" max="13" width="7.375" style="0" customWidth="1"/>
    <col min="14" max="14" width="7.00390625" style="0" customWidth="1"/>
    <col min="15" max="15" width="3.25390625" style="0" customWidth="1"/>
    <col min="16" max="16" width="4.625" style="0" customWidth="1"/>
    <col min="17" max="17" width="3.25390625" style="0" customWidth="1"/>
    <col min="18" max="18" width="7.125" style="0" customWidth="1"/>
    <col min="19" max="19" width="7.25390625" style="0" customWidth="1"/>
    <col min="20" max="20" width="3.625" style="0" customWidth="1"/>
    <col min="21" max="21" width="3.875" style="0" customWidth="1"/>
    <col min="22" max="22" width="3.25390625" style="0" customWidth="1"/>
    <col min="23" max="23" width="7.25390625" style="0" customWidth="1"/>
    <col min="24" max="24" width="6.625" style="0" customWidth="1"/>
    <col min="25" max="25" width="3.375" style="0" customWidth="1"/>
    <col min="26" max="26" width="4.125" style="0" customWidth="1"/>
    <col min="27" max="27" width="3.25390625" style="0" customWidth="1"/>
    <col min="28" max="28" width="6.875" style="0" customWidth="1"/>
    <col min="29" max="29" width="6.375" style="0" customWidth="1"/>
    <col min="30" max="30" width="3.625" style="0" customWidth="1"/>
    <col min="31" max="31" width="4.00390625" style="0" customWidth="1"/>
    <col min="32" max="32" width="3.75390625" style="0" customWidth="1"/>
    <col min="33" max="33" width="7.125" style="0" customWidth="1"/>
    <col min="34" max="34" width="6.625" style="0" customWidth="1"/>
    <col min="35" max="35" width="3.25390625" style="0" customWidth="1"/>
    <col min="36" max="36" width="4.25390625" style="0" customWidth="1"/>
    <col min="37" max="37" width="6.75390625" style="0" customWidth="1"/>
    <col min="38" max="38" width="5.25390625" style="0" customWidth="1"/>
  </cols>
  <sheetData>
    <row r="1" spans="3:38" ht="15.75">
      <c r="C1" s="195" t="s">
        <v>35</v>
      </c>
      <c r="D1" s="195"/>
      <c r="H1" s="195" t="s">
        <v>36</v>
      </c>
      <c r="I1" s="195"/>
      <c r="M1" s="195" t="s">
        <v>37</v>
      </c>
      <c r="N1" s="195"/>
      <c r="R1" s="195" t="s">
        <v>38</v>
      </c>
      <c r="S1" s="195"/>
      <c r="W1" s="195" t="s">
        <v>39</v>
      </c>
      <c r="X1" s="195"/>
      <c r="AB1" s="195" t="s">
        <v>40</v>
      </c>
      <c r="AC1" s="195"/>
      <c r="AG1" s="195" t="s">
        <v>41</v>
      </c>
      <c r="AH1" s="195"/>
      <c r="AK1" s="16">
        <v>0.05</v>
      </c>
      <c r="AL1" s="17">
        <v>4.5</v>
      </c>
    </row>
    <row r="2" spans="3:38" ht="12.75">
      <c r="C2" s="91" t="s">
        <v>0</v>
      </c>
      <c r="D2" s="91" t="s">
        <v>1</v>
      </c>
      <c r="E2" s="4"/>
      <c r="F2" s="4"/>
      <c r="G2" s="4"/>
      <c r="H2" s="91" t="s">
        <v>0</v>
      </c>
      <c r="I2" s="91" t="s">
        <v>1</v>
      </c>
      <c r="J2" s="4"/>
      <c r="K2" s="4"/>
      <c r="L2" s="4"/>
      <c r="M2" s="91" t="s">
        <v>0</v>
      </c>
      <c r="N2" s="91" t="s">
        <v>1</v>
      </c>
      <c r="O2" s="4"/>
      <c r="P2" s="4"/>
      <c r="Q2" s="4"/>
      <c r="R2" s="91" t="s">
        <v>0</v>
      </c>
      <c r="S2" s="91" t="s">
        <v>1</v>
      </c>
      <c r="V2" s="4"/>
      <c r="W2" s="91" t="s">
        <v>0</v>
      </c>
      <c r="X2" s="91" t="s">
        <v>1</v>
      </c>
      <c r="AA2" s="4"/>
      <c r="AB2" s="91" t="s">
        <v>0</v>
      </c>
      <c r="AC2" s="91" t="s">
        <v>1</v>
      </c>
      <c r="AF2" s="4"/>
      <c r="AG2" s="91" t="s">
        <v>0</v>
      </c>
      <c r="AH2" s="91" t="s">
        <v>1</v>
      </c>
      <c r="AK2" s="20">
        <v>0.15</v>
      </c>
      <c r="AL2" s="21">
        <v>5.5</v>
      </c>
    </row>
    <row r="3" spans="2:38" ht="12.75">
      <c r="B3" s="19">
        <v>1</v>
      </c>
      <c r="C3" s="1"/>
      <c r="D3" s="1"/>
      <c r="G3" s="10">
        <v>4</v>
      </c>
      <c r="H3" s="1"/>
      <c r="I3" s="1"/>
      <c r="L3" s="10">
        <v>7</v>
      </c>
      <c r="M3" s="1"/>
      <c r="N3" s="1"/>
      <c r="Q3" s="10">
        <v>10</v>
      </c>
      <c r="R3" s="1"/>
      <c r="S3" s="1"/>
      <c r="V3" s="10">
        <v>13</v>
      </c>
      <c r="W3" s="1"/>
      <c r="X3" s="1"/>
      <c r="AA3" s="10">
        <v>16</v>
      </c>
      <c r="AB3" s="1"/>
      <c r="AC3" s="1"/>
      <c r="AF3" s="10">
        <v>19</v>
      </c>
      <c r="AG3" s="1"/>
      <c r="AH3" s="1"/>
      <c r="AK3" s="20">
        <v>0.3</v>
      </c>
      <c r="AL3" s="21">
        <v>6.75</v>
      </c>
    </row>
    <row r="4" spans="2:38" ht="12.75">
      <c r="B4" s="24">
        <f>Zapisy!E5</f>
        <v>8</v>
      </c>
      <c r="C4" s="38">
        <f>Zapisy!F5</f>
        <v>0</v>
      </c>
      <c r="D4" s="38">
        <f>Zapisy!G5</f>
        <v>0</v>
      </c>
      <c r="E4" s="24">
        <f>Zapisy!H5</f>
        <v>1</v>
      </c>
      <c r="G4" s="24">
        <f>Zapisy!M5</f>
        <v>8</v>
      </c>
      <c r="H4" s="38">
        <f>Zapisy!N5</f>
        <v>0</v>
      </c>
      <c r="I4" s="38">
        <f>Zapisy!O5</f>
        <v>0</v>
      </c>
      <c r="J4" s="24">
        <f>Zapisy!P5</f>
        <v>2</v>
      </c>
      <c r="L4" s="24">
        <f>Zapisy!U5</f>
        <v>8</v>
      </c>
      <c r="M4" s="38">
        <f>Zapisy!V5</f>
        <v>0</v>
      </c>
      <c r="N4" s="38">
        <f>Zapisy!W5</f>
        <v>0</v>
      </c>
      <c r="O4" s="24">
        <f>Zapisy!X5</f>
        <v>3</v>
      </c>
      <c r="Q4" s="24">
        <f>Zapisy!E25</f>
        <v>3</v>
      </c>
      <c r="R4" s="38">
        <f>Zapisy!F25</f>
        <v>0</v>
      </c>
      <c r="S4" s="38">
        <f>Zapisy!G25</f>
        <v>0</v>
      </c>
      <c r="T4" s="24">
        <f>Zapisy!H25</f>
        <v>6</v>
      </c>
      <c r="V4" s="24">
        <f>Zapisy!M25</f>
        <v>4</v>
      </c>
      <c r="W4" s="38">
        <f>Zapisy!N25</f>
        <v>0</v>
      </c>
      <c r="X4" s="38">
        <f>Zapisy!O25</f>
        <v>0</v>
      </c>
      <c r="Y4" s="24">
        <f>Zapisy!P25</f>
        <v>7</v>
      </c>
      <c r="AA4" s="24">
        <f>Zapisy!U25</f>
        <v>2</v>
      </c>
      <c r="AB4" s="38">
        <f>Zapisy!V25</f>
        <v>0</v>
      </c>
      <c r="AC4" s="38">
        <f>Zapisy!W25</f>
        <v>0</v>
      </c>
      <c r="AD4" s="24">
        <f>Zapisy!X25</f>
        <v>7</v>
      </c>
      <c r="AF4" s="24">
        <f>Zapisy!AC25</f>
        <v>5</v>
      </c>
      <c r="AG4" s="38">
        <f>Zapisy!AD25</f>
        <v>0</v>
      </c>
      <c r="AH4" s="38">
        <f>Zapisy!AE25</f>
        <v>0</v>
      </c>
      <c r="AI4" s="24">
        <f>Zapisy!AF25</f>
        <v>4</v>
      </c>
      <c r="AK4" s="20">
        <v>0.5</v>
      </c>
      <c r="AL4" s="21">
        <v>8</v>
      </c>
    </row>
    <row r="5" spans="2:38" ht="12.75">
      <c r="B5" s="24">
        <f>Zapisy!E6</f>
        <v>6</v>
      </c>
      <c r="C5" s="38">
        <f>Zapisy!F6</f>
        <v>0</v>
      </c>
      <c r="D5" s="38">
        <f>Zapisy!G6</f>
        <v>0</v>
      </c>
      <c r="E5" s="24">
        <f>Zapisy!H6</f>
        <v>5</v>
      </c>
      <c r="G5" s="24">
        <f>Zapisy!M6</f>
        <v>7</v>
      </c>
      <c r="H5" s="38">
        <f>Zapisy!N6</f>
        <v>0</v>
      </c>
      <c r="I5" s="38">
        <f>Zapisy!O6</f>
        <v>0</v>
      </c>
      <c r="J5" s="24">
        <f>Zapisy!P6</f>
        <v>6</v>
      </c>
      <c r="L5" s="24">
        <f>Zapisy!U6</f>
        <v>1</v>
      </c>
      <c r="M5" s="38">
        <f>Zapisy!V6</f>
        <v>0</v>
      </c>
      <c r="N5" s="38">
        <f>Zapisy!W6</f>
        <v>0</v>
      </c>
      <c r="O5" s="24">
        <f>Zapisy!X6</f>
        <v>7</v>
      </c>
      <c r="Q5" s="24">
        <f>Zapisy!E26</f>
        <v>8</v>
      </c>
      <c r="R5" s="38">
        <f>Zapisy!F26</f>
        <v>0</v>
      </c>
      <c r="S5" s="38">
        <f>Zapisy!G26</f>
        <v>0</v>
      </c>
      <c r="T5" s="24">
        <f>Zapisy!H26</f>
        <v>4</v>
      </c>
      <c r="V5" s="24">
        <f>Zapisy!M26</f>
        <v>8</v>
      </c>
      <c r="W5" s="38">
        <f>Zapisy!N26</f>
        <v>0</v>
      </c>
      <c r="X5" s="38">
        <f>Zapisy!O26</f>
        <v>0</v>
      </c>
      <c r="Y5" s="24">
        <f>Zapisy!P26</f>
        <v>5</v>
      </c>
      <c r="AA5" s="24">
        <f>Zapisy!U26</f>
        <v>5</v>
      </c>
      <c r="AB5" s="38">
        <f>Zapisy!V26</f>
        <v>0</v>
      </c>
      <c r="AC5" s="38">
        <f>Zapisy!W26</f>
        <v>0</v>
      </c>
      <c r="AD5" s="24">
        <f>Zapisy!X26</f>
        <v>1</v>
      </c>
      <c r="AF5" s="24">
        <f>Zapisy!AC26</f>
        <v>3</v>
      </c>
      <c r="AG5" s="38">
        <f>Zapisy!AD26</f>
        <v>0</v>
      </c>
      <c r="AH5" s="38">
        <f>Zapisy!AE26</f>
        <v>0</v>
      </c>
      <c r="AI5" s="24">
        <f>Zapisy!AF26</f>
        <v>1</v>
      </c>
      <c r="AK5" s="22"/>
      <c r="AL5" s="18">
        <v>9</v>
      </c>
    </row>
    <row r="6" spans="2:35" ht="12.75">
      <c r="B6" s="24">
        <f>Zapisy!E7</f>
        <v>4</v>
      </c>
      <c r="C6" s="38">
        <f>Zapisy!F7</f>
        <v>0</v>
      </c>
      <c r="D6" s="38">
        <f>Zapisy!G7</f>
        <v>0</v>
      </c>
      <c r="E6" s="24">
        <f>Zapisy!H7</f>
        <v>2</v>
      </c>
      <c r="G6" s="24">
        <f>Zapisy!M7</f>
        <v>5</v>
      </c>
      <c r="H6" s="38">
        <f>Zapisy!N7</f>
        <v>0</v>
      </c>
      <c r="I6" s="38">
        <f>Zapisy!O7</f>
        <v>0</v>
      </c>
      <c r="J6" s="24">
        <f>Zapisy!P7</f>
        <v>3</v>
      </c>
      <c r="L6" s="24">
        <f>Zapisy!U7</f>
        <v>6</v>
      </c>
      <c r="M6" s="38">
        <f>Zapisy!V7</f>
        <v>0</v>
      </c>
      <c r="N6" s="38">
        <f>Zapisy!W7</f>
        <v>0</v>
      </c>
      <c r="O6" s="24">
        <f>Zapisy!X7</f>
        <v>4</v>
      </c>
      <c r="Q6" s="24">
        <f>Zapisy!E27</f>
        <v>2</v>
      </c>
      <c r="R6" s="38">
        <f>Zapisy!F27</f>
        <v>0</v>
      </c>
      <c r="S6" s="38">
        <f>Zapisy!G27</f>
        <v>0</v>
      </c>
      <c r="T6" s="24">
        <f>Zapisy!H27</f>
        <v>1</v>
      </c>
      <c r="V6" s="24">
        <f>Zapisy!M27</f>
        <v>3</v>
      </c>
      <c r="W6" s="38">
        <f>Zapisy!N27</f>
        <v>0</v>
      </c>
      <c r="X6" s="38">
        <f>Zapisy!O27</f>
        <v>0</v>
      </c>
      <c r="Y6" s="24">
        <f>Zapisy!P27</f>
        <v>2</v>
      </c>
      <c r="AA6" s="24">
        <f>Zapisy!U27</f>
        <v>8</v>
      </c>
      <c r="AB6" s="38">
        <f>Zapisy!V27</f>
        <v>0</v>
      </c>
      <c r="AC6" s="38">
        <f>Zapisy!W27</f>
        <v>0</v>
      </c>
      <c r="AD6" s="24">
        <f>Zapisy!X27</f>
        <v>6</v>
      </c>
      <c r="AF6" s="24">
        <f>Zapisy!AC27</f>
        <v>6</v>
      </c>
      <c r="AG6" s="38">
        <f>Zapisy!AD27</f>
        <v>0</v>
      </c>
      <c r="AH6" s="38">
        <f>Zapisy!AE27</f>
        <v>0</v>
      </c>
      <c r="AI6" s="24">
        <f>Zapisy!AF27</f>
        <v>2</v>
      </c>
    </row>
    <row r="7" spans="2:35" ht="12.75" customHeight="1">
      <c r="B7" s="24">
        <f>Zapisy!E8</f>
        <v>7</v>
      </c>
      <c r="C7" s="38">
        <f>Zapisy!F8</f>
        <v>0</v>
      </c>
      <c r="D7" s="38">
        <f>Zapisy!G8</f>
        <v>0</v>
      </c>
      <c r="E7" s="24">
        <f>Zapisy!H8</f>
        <v>3</v>
      </c>
      <c r="G7" s="24">
        <f>Zapisy!M8</f>
        <v>1</v>
      </c>
      <c r="H7" s="38">
        <f>Zapisy!N8</f>
        <v>0</v>
      </c>
      <c r="I7" s="38">
        <f>Zapisy!O8</f>
        <v>0</v>
      </c>
      <c r="J7" s="24">
        <f>Zapisy!P8</f>
        <v>4</v>
      </c>
      <c r="L7" s="24">
        <f>Zapisy!U8</f>
        <v>2</v>
      </c>
      <c r="M7" s="38">
        <f>Zapisy!V8</f>
        <v>0</v>
      </c>
      <c r="N7" s="38">
        <f>Zapisy!W8</f>
        <v>0</v>
      </c>
      <c r="O7" s="24">
        <f>Zapisy!X8</f>
        <v>5</v>
      </c>
      <c r="Q7" s="24">
        <f>Zapisy!E28</f>
        <v>7</v>
      </c>
      <c r="R7" s="38">
        <f>Zapisy!F28</f>
        <v>0</v>
      </c>
      <c r="S7" s="38">
        <f>Zapisy!G28</f>
        <v>0</v>
      </c>
      <c r="T7" s="24">
        <f>Zapisy!H28</f>
        <v>5</v>
      </c>
      <c r="V7" s="24">
        <f>Zapisy!M28</f>
        <v>1</v>
      </c>
      <c r="W7" s="38">
        <f>Zapisy!N28</f>
        <v>0</v>
      </c>
      <c r="X7" s="38">
        <f>Zapisy!O28</f>
        <v>0</v>
      </c>
      <c r="Y7" s="24">
        <f>Zapisy!P28</f>
        <v>6</v>
      </c>
      <c r="AA7" s="24">
        <f>Zapisy!U28</f>
        <v>4</v>
      </c>
      <c r="AB7" s="38">
        <f>Zapisy!V28</f>
        <v>0</v>
      </c>
      <c r="AC7" s="38">
        <f>Zapisy!W28</f>
        <v>0</v>
      </c>
      <c r="AD7" s="24">
        <f>Zapisy!X28</f>
        <v>3</v>
      </c>
      <c r="AF7" s="24">
        <f>Zapisy!AC28</f>
        <v>8</v>
      </c>
      <c r="AG7" s="38">
        <f>Zapisy!AD28</f>
        <v>0</v>
      </c>
      <c r="AH7" s="38">
        <f>Zapisy!AE28</f>
        <v>0</v>
      </c>
      <c r="AI7" s="24">
        <f>Zapisy!AF28</f>
        <v>7</v>
      </c>
    </row>
    <row r="8" spans="3:33" ht="12.75" customHeight="1" hidden="1">
      <c r="C8">
        <f>C4-D4</f>
        <v>0</v>
      </c>
      <c r="H8">
        <f>H4-I4</f>
        <v>0</v>
      </c>
      <c r="M8">
        <f>M4-N4</f>
        <v>0</v>
      </c>
      <c r="R8">
        <f>R4-S4</f>
        <v>0</v>
      </c>
      <c r="W8">
        <f>W4-X4</f>
        <v>0</v>
      </c>
      <c r="AB8">
        <f>AB4-AC4</f>
        <v>0</v>
      </c>
      <c r="AG8">
        <f>AG4-AH4</f>
        <v>0</v>
      </c>
    </row>
    <row r="9" spans="3:33" ht="12.75" customHeight="1" hidden="1">
      <c r="C9">
        <f>C5-D5</f>
        <v>0</v>
      </c>
      <c r="H9">
        <f>H5-I5</f>
        <v>0</v>
      </c>
      <c r="M9">
        <f>M5-N5</f>
        <v>0</v>
      </c>
      <c r="R9">
        <f>R5-S5</f>
        <v>0</v>
      </c>
      <c r="W9">
        <f>W5-X5</f>
        <v>0</v>
      </c>
      <c r="AB9">
        <f>AB5-AC5</f>
        <v>0</v>
      </c>
      <c r="AG9">
        <f>AG5-AH5</f>
        <v>0</v>
      </c>
    </row>
    <row r="10" spans="3:33" ht="12.75" customHeight="1" hidden="1">
      <c r="C10">
        <f>C6-D6</f>
        <v>0</v>
      </c>
      <c r="H10">
        <f>H6-I6</f>
        <v>0</v>
      </c>
      <c r="M10">
        <f>M6-N6</f>
        <v>0</v>
      </c>
      <c r="R10">
        <f>R6-S6</f>
        <v>0</v>
      </c>
      <c r="W10">
        <f>W6-X6</f>
        <v>0</v>
      </c>
      <c r="AB10">
        <f>AB6-AC6</f>
        <v>0</v>
      </c>
      <c r="AG10">
        <f>AG6-AH6</f>
        <v>0</v>
      </c>
    </row>
    <row r="11" spans="3:33" ht="12.75" customHeight="1" hidden="1">
      <c r="C11">
        <f>C7-D7</f>
        <v>0</v>
      </c>
      <c r="H11">
        <f>H7-I7</f>
        <v>0</v>
      </c>
      <c r="M11">
        <f>M7-N7</f>
        <v>0</v>
      </c>
      <c r="R11">
        <f>R7-S7</f>
        <v>0</v>
      </c>
      <c r="W11">
        <f>W7-X7</f>
        <v>0</v>
      </c>
      <c r="AB11">
        <f>AB7-AC7</f>
        <v>0</v>
      </c>
      <c r="AG11">
        <f>AG7-AH7</f>
        <v>0</v>
      </c>
    </row>
    <row r="12" spans="2:35" ht="12.75">
      <c r="B12" s="24">
        <f>B4</f>
        <v>8</v>
      </c>
      <c r="C12" s="25">
        <f>IF(C8&gt;C9,2,0)+IF(C8&gt;C10,2,0)+IF(C8&gt;C11,2,0)+IF(C8=C9,1,0)+IF(C8=C10,1,0)+IF(C8=C11,1,0)</f>
        <v>3</v>
      </c>
      <c r="D12" s="25">
        <f>6-C12</f>
        <v>3</v>
      </c>
      <c r="E12" s="24">
        <f>E4</f>
        <v>1</v>
      </c>
      <c r="G12" s="24">
        <f>G4</f>
        <v>8</v>
      </c>
      <c r="H12" s="25">
        <f>IF(H8&gt;H9,2,0)+IF(H8&gt;H10,2,0)+IF(H8&gt;H11,2,0)+IF(H8=H9,1,0)+IF(H8=H10,1,0)+IF(H8=H11,1,0)</f>
        <v>3</v>
      </c>
      <c r="I12" s="25">
        <f>6-H12</f>
        <v>3</v>
      </c>
      <c r="J12" s="24">
        <f>J4</f>
        <v>2</v>
      </c>
      <c r="L12" s="24">
        <f>L4</f>
        <v>8</v>
      </c>
      <c r="M12" s="25">
        <f>IF(M8&gt;M9,2,0)+IF(M8&gt;M10,2,0)+IF(M8&gt;M11,2,0)+IF(M8=M9,1,0)+IF(M8=M10,1,0)+IF(M8=M11,1,0)</f>
        <v>3</v>
      </c>
      <c r="N12" s="25">
        <f>6-M12</f>
        <v>3</v>
      </c>
      <c r="O12" s="24">
        <f>O4</f>
        <v>3</v>
      </c>
      <c r="Q12" s="24">
        <f>Q4</f>
        <v>3</v>
      </c>
      <c r="R12" s="25">
        <f>IF(R8&gt;R9,2,0)+IF(R8&gt;R10,2,0)+IF(R8&gt;R11,2,0)+IF(R8=R9,1,0)+IF(R8=R10,1,0)+IF(R8=R11,1,0)</f>
        <v>3</v>
      </c>
      <c r="S12" s="25">
        <f>6-R12</f>
        <v>3</v>
      </c>
      <c r="T12" s="24">
        <f>T4</f>
        <v>6</v>
      </c>
      <c r="V12" s="24">
        <f>V4</f>
        <v>4</v>
      </c>
      <c r="W12" s="25">
        <f>IF(W8&gt;W9,2,0)+IF(W8&gt;W10,2,0)+IF(W8&gt;W11,2,0)+IF(W8=W9,1,0)+IF(W8=W10,1,0)+IF(W8=W11,1,0)</f>
        <v>3</v>
      </c>
      <c r="X12" s="25">
        <f>6-W12</f>
        <v>3</v>
      </c>
      <c r="Y12" s="24">
        <f>Y4</f>
        <v>7</v>
      </c>
      <c r="AA12" s="24">
        <f>AA4</f>
        <v>2</v>
      </c>
      <c r="AB12" s="25">
        <f>IF(AB8&gt;AB9,2,0)+IF(AB8&gt;AB10,2,0)+IF(AB8&gt;AB11,2,0)+IF(AB8=AB9,1,0)+IF(AB8=AB10,1,0)+IF(AB8=AB11,1,0)</f>
        <v>3</v>
      </c>
      <c r="AC12" s="25">
        <f>6-AB12</f>
        <v>3</v>
      </c>
      <c r="AD12" s="24">
        <f>AD4</f>
        <v>7</v>
      </c>
      <c r="AF12" s="24">
        <f>AF4</f>
        <v>5</v>
      </c>
      <c r="AG12" s="25">
        <f>IF(AG8&gt;AG9,2,0)+IF(AG8&gt;AG10,2,0)+IF(AG8&gt;AG11,2,0)+IF(AG8=AG9,1,0)+IF(AG8=AG10,1,0)+IF(AG8=AG11,1,0)</f>
        <v>3</v>
      </c>
      <c r="AH12" s="25">
        <f>6-AG12</f>
        <v>3</v>
      </c>
      <c r="AI12" s="24">
        <f>AI4</f>
        <v>4</v>
      </c>
    </row>
    <row r="13" spans="2:35" ht="12.75">
      <c r="B13" s="24">
        <f>B5</f>
        <v>6</v>
      </c>
      <c r="C13" s="25">
        <f>IF(C9&gt;C11,2,0)+IF(C9&gt;C8,2,0)+IF(C9&gt;C10,2,0)+IF(C9=C11,1,0)+IF(C9=C8,1,0)+IF(C9=C10,1,0)</f>
        <v>3</v>
      </c>
      <c r="D13" s="25">
        <f>6-C13</f>
        <v>3</v>
      </c>
      <c r="E13" s="24">
        <f>E5</f>
        <v>5</v>
      </c>
      <c r="G13" s="24">
        <f>G5</f>
        <v>7</v>
      </c>
      <c r="H13" s="25">
        <f>IF(H9&gt;H11,2,0)+IF(H9&gt;H8,2,0)+IF(H9&gt;H10,2,0)+IF(H9=H11,1,0)+IF(H9=H8,1,0)+IF(H9=H10,1,0)</f>
        <v>3</v>
      </c>
      <c r="I13" s="25">
        <f>6-H13</f>
        <v>3</v>
      </c>
      <c r="J13" s="24">
        <f>J5</f>
        <v>6</v>
      </c>
      <c r="L13" s="24">
        <f>L5</f>
        <v>1</v>
      </c>
      <c r="M13" s="25">
        <f>IF(M9&gt;M11,2,0)+IF(M9&gt;M8,2,0)+IF(M9&gt;M10,2,0)+IF(M9=M11,1,0)+IF(M9=M8,1,0)+IF(M9=M10,1,0)</f>
        <v>3</v>
      </c>
      <c r="N13" s="25">
        <f>6-M13</f>
        <v>3</v>
      </c>
      <c r="O13" s="24">
        <f>O5</f>
        <v>7</v>
      </c>
      <c r="Q13" s="24">
        <f>Q5</f>
        <v>8</v>
      </c>
      <c r="R13" s="25">
        <f>IF(R9&gt;R11,2,0)+IF(R9&gt;R8,2,0)+IF(R9&gt;R10,2,0)+IF(R9=R11,1,0)+IF(R9=R8,1,0)+IF(R9=R10,1,0)</f>
        <v>3</v>
      </c>
      <c r="S13" s="25">
        <f>6-R13</f>
        <v>3</v>
      </c>
      <c r="T13" s="24">
        <f>T5</f>
        <v>4</v>
      </c>
      <c r="V13" s="24">
        <f>V5</f>
        <v>8</v>
      </c>
      <c r="W13" s="25">
        <f>IF(W9&gt;W11,2,0)+IF(W9&gt;W8,2,0)+IF(W9&gt;W10,2,0)+IF(W9=W11,1,0)+IF(W9=W8,1,0)+IF(W9=W10,1,0)</f>
        <v>3</v>
      </c>
      <c r="X13" s="25">
        <f>6-W13</f>
        <v>3</v>
      </c>
      <c r="Y13" s="24">
        <f>Y5</f>
        <v>5</v>
      </c>
      <c r="AA13" s="24">
        <f>AA5</f>
        <v>5</v>
      </c>
      <c r="AB13" s="25">
        <f>IF(AB9&gt;AB11,2,0)+IF(AB9&gt;AB8,2,0)+IF(AB9&gt;AB10,2,0)+IF(AB9=AB11,1,0)+IF(AB9=AB8,1,0)+IF(AB9=AB10,1,0)</f>
        <v>3</v>
      </c>
      <c r="AC13" s="25">
        <f>6-AB13</f>
        <v>3</v>
      </c>
      <c r="AD13" s="24">
        <f>AD5</f>
        <v>1</v>
      </c>
      <c r="AF13" s="24">
        <f>AF5</f>
        <v>3</v>
      </c>
      <c r="AG13" s="25">
        <f>IF(AG9&gt;AG11,2,0)+IF(AG9&gt;AG8,2,0)+IF(AG9&gt;AG10,2,0)+IF(AG9=AG11,1,0)+IF(AG9=AG8,1,0)+IF(AG9=AG10,1,0)</f>
        <v>3</v>
      </c>
      <c r="AH13" s="25">
        <f>6-AG13</f>
        <v>3</v>
      </c>
      <c r="AI13" s="24">
        <f>AI5</f>
        <v>1</v>
      </c>
    </row>
    <row r="14" spans="2:35" ht="12.75">
      <c r="B14" s="24">
        <f>B6</f>
        <v>4</v>
      </c>
      <c r="C14" s="25">
        <f>IF(C10&gt;C11,2,0)+IF(C10&gt;C8,2,0)+IF(C10&gt;C9,2,0)+IF(C10=C11,1,0)+IF(C10=C8,1,0)+IF(C10=C9,1,0)</f>
        <v>3</v>
      </c>
      <c r="D14" s="25">
        <f>6-C14</f>
        <v>3</v>
      </c>
      <c r="E14" s="24">
        <f>E6</f>
        <v>2</v>
      </c>
      <c r="G14" s="24">
        <f>G6</f>
        <v>5</v>
      </c>
      <c r="H14" s="25">
        <f>IF(H10&gt;H11,2,0)+IF(H10&gt;H8,2,0)+IF(H10&gt;H9,2,0)+IF(H10=H11,1,0)+IF(H10=H8,1,0)+IF(H10=H9,1,0)</f>
        <v>3</v>
      </c>
      <c r="I14" s="25">
        <f>6-H14</f>
        <v>3</v>
      </c>
      <c r="J14" s="24">
        <f>J6</f>
        <v>3</v>
      </c>
      <c r="L14" s="24">
        <f>L6</f>
        <v>6</v>
      </c>
      <c r="M14" s="25">
        <f>IF(M10&gt;M11,2,0)+IF(M10&gt;M8,2,0)+IF(M10&gt;M9,2,0)+IF(M10=M11,1,0)+IF(M10=M8,1,0)+IF(M10=M9,1,0)</f>
        <v>3</v>
      </c>
      <c r="N14" s="25">
        <f>6-M14</f>
        <v>3</v>
      </c>
      <c r="O14" s="24">
        <f>O6</f>
        <v>4</v>
      </c>
      <c r="Q14" s="24">
        <f>Q6</f>
        <v>2</v>
      </c>
      <c r="R14" s="25">
        <f>IF(R10&gt;R11,2,0)+IF(R10&gt;R8,2,0)+IF(R10&gt;R9,2,0)+IF(R10=R11,1,0)+IF(R10=R8,1,0)+IF(R10=R9,1,0)</f>
        <v>3</v>
      </c>
      <c r="S14" s="25">
        <f>6-R14</f>
        <v>3</v>
      </c>
      <c r="T14" s="24">
        <f>T6</f>
        <v>1</v>
      </c>
      <c r="V14" s="24">
        <f>V6</f>
        <v>3</v>
      </c>
      <c r="W14" s="25">
        <f>IF(W10&gt;W11,2,0)+IF(W10&gt;W8,2,0)+IF(W10&gt;W9,2,0)+IF(W10=W11,1,0)+IF(W10=W8,1,0)+IF(W10=W9,1,0)</f>
        <v>3</v>
      </c>
      <c r="X14" s="25">
        <f>6-W14</f>
        <v>3</v>
      </c>
      <c r="Y14" s="24">
        <f>Y6</f>
        <v>2</v>
      </c>
      <c r="AA14" s="24">
        <f>AA6</f>
        <v>8</v>
      </c>
      <c r="AB14" s="25">
        <f>IF(AB10&gt;AB11,2,0)+IF(AB10&gt;AB8,2,0)+IF(AB10&gt;AB9,2,0)+IF(AB10=AB11,1,0)+IF(AB10=AB8,1,0)+IF(AB10=AB9,1,0)</f>
        <v>3</v>
      </c>
      <c r="AC14" s="25">
        <f>6-AB14</f>
        <v>3</v>
      </c>
      <c r="AD14" s="24">
        <f>AD6</f>
        <v>6</v>
      </c>
      <c r="AF14" s="24">
        <f>AF6</f>
        <v>6</v>
      </c>
      <c r="AG14" s="25">
        <f>IF(AG10&gt;AG11,2,0)+IF(AG10&gt;AG8,2,0)+IF(AG10&gt;AG9,2,0)+IF(AG10=AG11,1,0)+IF(AG10=AG8,1,0)+IF(AG10=AG9,1,0)</f>
        <v>3</v>
      </c>
      <c r="AH14" s="25">
        <f>6-AG14</f>
        <v>3</v>
      </c>
      <c r="AI14" s="24">
        <f>AI6</f>
        <v>2</v>
      </c>
    </row>
    <row r="15" spans="2:35" ht="12.75">
      <c r="B15" s="24">
        <f>B7</f>
        <v>7</v>
      </c>
      <c r="C15" s="25">
        <f>IF(C11&gt;C8,2,0)+IF(C11&gt;C9,2,0)+IF(C11&gt;C10,2,0)+IF(C11=C8,1,0)+IF(C11=C9,1,0)+IF(C11=C10,1,0)</f>
        <v>3</v>
      </c>
      <c r="D15" s="25">
        <f>6-C15</f>
        <v>3</v>
      </c>
      <c r="E15" s="24">
        <f>E7</f>
        <v>3</v>
      </c>
      <c r="G15" s="24">
        <f>G7</f>
        <v>1</v>
      </c>
      <c r="H15" s="25">
        <f>IF(H11&gt;H8,2,0)+IF(H11&gt;H9,2,0)+IF(H11&gt;H10,2,0)+IF(H11=H8,1,0)+IF(H11=H9,1,0)+IF(H11=H10,1,0)</f>
        <v>3</v>
      </c>
      <c r="I15" s="25">
        <f>6-H15</f>
        <v>3</v>
      </c>
      <c r="J15" s="24">
        <f>J7</f>
        <v>4</v>
      </c>
      <c r="L15" s="24">
        <f>L7</f>
        <v>2</v>
      </c>
      <c r="M15" s="25">
        <f>IF(M11&gt;M8,2,0)+IF(M11&gt;M9,2,0)+IF(M11&gt;M10,2,0)+IF(M11=M8,1,0)+IF(M11=M9,1,0)+IF(M11=M10,1,0)</f>
        <v>3</v>
      </c>
      <c r="N15" s="25">
        <f>6-M15</f>
        <v>3</v>
      </c>
      <c r="O15" s="24">
        <f>O7</f>
        <v>5</v>
      </c>
      <c r="Q15" s="24">
        <f>Q7</f>
        <v>7</v>
      </c>
      <c r="R15" s="25">
        <f>IF(R11&gt;R8,2,0)+IF(R11&gt;R9,2,0)+IF(R11&gt;R10,2,0)+IF(R11=R8,1,0)+IF(R11=R9,1,0)+IF(R11=R10,1,0)</f>
        <v>3</v>
      </c>
      <c r="S15" s="25">
        <f>6-R15</f>
        <v>3</v>
      </c>
      <c r="T15" s="24">
        <f>T7</f>
        <v>5</v>
      </c>
      <c r="V15" s="24">
        <f>V7</f>
        <v>1</v>
      </c>
      <c r="W15" s="25">
        <f>IF(W11&gt;W8,2,0)+IF(W11&gt;W9,2,0)+IF(W11&gt;W10,2,0)+IF(W11=W8,1,0)+IF(W11=W9,1,0)+IF(W11=W10,1,0)</f>
        <v>3</v>
      </c>
      <c r="X15" s="25">
        <f>6-W15</f>
        <v>3</v>
      </c>
      <c r="Y15" s="24">
        <f>Y7</f>
        <v>6</v>
      </c>
      <c r="AA15" s="24">
        <f>AA7</f>
        <v>4</v>
      </c>
      <c r="AB15" s="25">
        <f>IF(AB11&gt;AB8,2,0)+IF(AB11&gt;AB9,2,0)+IF(AB11&gt;AB10,2,0)+IF(AB11=AB8,1,0)+IF(AB11=AB9,1,0)+IF(AB11=AB10,1,0)</f>
        <v>3</v>
      </c>
      <c r="AC15" s="25">
        <f>6-AB15</f>
        <v>3</v>
      </c>
      <c r="AD15" s="24">
        <f>AD7</f>
        <v>3</v>
      </c>
      <c r="AF15" s="24">
        <f>AF7</f>
        <v>8</v>
      </c>
      <c r="AG15" s="25">
        <f>IF(AG11&gt;AG8,2,0)+IF(AG11&gt;AG9,2,0)+IF(AG11&gt;AG10,2,0)+IF(AG11=AG8,1,0)+IF(AG11=AG9,1,0)+IF(AG11=AG10,1,0)</f>
        <v>3</v>
      </c>
      <c r="AH15" s="25">
        <f>6-AG15</f>
        <v>3</v>
      </c>
      <c r="AI15" s="24">
        <f>AI7</f>
        <v>7</v>
      </c>
    </row>
    <row r="16" spans="2:35" ht="12.75">
      <c r="B16" s="10">
        <v>2</v>
      </c>
      <c r="C16" s="1"/>
      <c r="D16" s="1"/>
      <c r="E16" s="13"/>
      <c r="G16" s="10">
        <v>5</v>
      </c>
      <c r="H16" s="1"/>
      <c r="I16" s="1"/>
      <c r="J16" s="13"/>
      <c r="L16" s="10">
        <v>8</v>
      </c>
      <c r="M16" s="1"/>
      <c r="N16" s="1"/>
      <c r="O16" s="13"/>
      <c r="Q16" s="10">
        <v>11</v>
      </c>
      <c r="R16" s="1"/>
      <c r="S16" s="1"/>
      <c r="T16" s="13"/>
      <c r="V16" s="10">
        <v>14</v>
      </c>
      <c r="W16" s="1"/>
      <c r="X16" s="1"/>
      <c r="Y16" s="13"/>
      <c r="AA16" s="10">
        <v>17</v>
      </c>
      <c r="AB16" s="1"/>
      <c r="AC16" s="1"/>
      <c r="AD16" s="13"/>
      <c r="AF16" s="10">
        <v>20</v>
      </c>
      <c r="AG16" s="1"/>
      <c r="AH16" s="1"/>
      <c r="AI16" s="13"/>
    </row>
    <row r="17" spans="2:35" ht="12.75">
      <c r="B17" s="24">
        <f>B4</f>
        <v>8</v>
      </c>
      <c r="C17" s="38">
        <f>Zapisy!F11</f>
        <v>0</v>
      </c>
      <c r="D17" s="38">
        <f>Zapisy!G11</f>
        <v>0</v>
      </c>
      <c r="E17" s="24">
        <f>E4</f>
        <v>1</v>
      </c>
      <c r="G17" s="24">
        <f>G4</f>
        <v>8</v>
      </c>
      <c r="H17" s="38">
        <f>Zapisy!N11</f>
        <v>0</v>
      </c>
      <c r="I17" s="38">
        <f>Zapisy!O11</f>
        <v>0</v>
      </c>
      <c r="J17" s="24">
        <f>J4</f>
        <v>2</v>
      </c>
      <c r="L17" s="24">
        <f>L4</f>
        <v>8</v>
      </c>
      <c r="M17" s="38">
        <f>Zapisy!V11</f>
        <v>0</v>
      </c>
      <c r="N17" s="38">
        <f>Zapisy!W11</f>
        <v>0</v>
      </c>
      <c r="O17" s="24">
        <f>O4</f>
        <v>3</v>
      </c>
      <c r="Q17" s="24">
        <f>Q4</f>
        <v>3</v>
      </c>
      <c r="R17" s="38">
        <f>Zapisy!F31</f>
        <v>0</v>
      </c>
      <c r="S17" s="38">
        <f>Zapisy!G31</f>
        <v>0</v>
      </c>
      <c r="T17" s="24">
        <f>T4</f>
        <v>6</v>
      </c>
      <c r="V17" s="24">
        <f>V4</f>
        <v>4</v>
      </c>
      <c r="W17" s="38">
        <f>Zapisy!N31</f>
        <v>0</v>
      </c>
      <c r="X17" s="38">
        <f>Zapisy!O31</f>
        <v>0</v>
      </c>
      <c r="Y17" s="24">
        <f>Y4</f>
        <v>7</v>
      </c>
      <c r="AA17" s="24">
        <f>AA4</f>
        <v>2</v>
      </c>
      <c r="AB17" s="38">
        <f>Zapisy!V31</f>
        <v>0</v>
      </c>
      <c r="AC17" s="38">
        <f>Zapisy!W31</f>
        <v>0</v>
      </c>
      <c r="AD17" s="24">
        <f>AD4</f>
        <v>7</v>
      </c>
      <c r="AF17" s="24">
        <f>AF4</f>
        <v>5</v>
      </c>
      <c r="AG17" s="38">
        <f>Zapisy!AD31</f>
        <v>0</v>
      </c>
      <c r="AH17" s="38">
        <f>Zapisy!AE31</f>
        <v>0</v>
      </c>
      <c r="AI17" s="24">
        <f>AI4</f>
        <v>4</v>
      </c>
    </row>
    <row r="18" spans="2:35" ht="12.75">
      <c r="B18" s="24">
        <f>B5</f>
        <v>6</v>
      </c>
      <c r="C18" s="38">
        <f>Zapisy!F12</f>
        <v>0</v>
      </c>
      <c r="D18" s="38">
        <f>Zapisy!G12</f>
        <v>0</v>
      </c>
      <c r="E18" s="24">
        <f>E5</f>
        <v>5</v>
      </c>
      <c r="G18" s="24">
        <f>G5</f>
        <v>7</v>
      </c>
      <c r="H18" s="38">
        <f>Zapisy!N12</f>
        <v>0</v>
      </c>
      <c r="I18" s="38">
        <f>Zapisy!O12</f>
        <v>0</v>
      </c>
      <c r="J18" s="24">
        <f>J5</f>
        <v>6</v>
      </c>
      <c r="L18" s="24">
        <f>L5</f>
        <v>1</v>
      </c>
      <c r="M18" s="38">
        <f>Zapisy!V12</f>
        <v>0</v>
      </c>
      <c r="N18" s="38">
        <f>Zapisy!W12</f>
        <v>0</v>
      </c>
      <c r="O18" s="24">
        <f>O5</f>
        <v>7</v>
      </c>
      <c r="Q18" s="24">
        <f>Q5</f>
        <v>8</v>
      </c>
      <c r="R18" s="38">
        <f>Zapisy!F32</f>
        <v>0</v>
      </c>
      <c r="S18" s="38">
        <f>Zapisy!G32</f>
        <v>0</v>
      </c>
      <c r="T18" s="24">
        <f>T5</f>
        <v>4</v>
      </c>
      <c r="V18" s="24">
        <f>V5</f>
        <v>8</v>
      </c>
      <c r="W18" s="38">
        <f>Zapisy!N32</f>
        <v>0</v>
      </c>
      <c r="X18" s="38">
        <f>Zapisy!O32</f>
        <v>0</v>
      </c>
      <c r="Y18" s="24">
        <f>Y5</f>
        <v>5</v>
      </c>
      <c r="AA18" s="24">
        <f>AA5</f>
        <v>5</v>
      </c>
      <c r="AB18" s="38">
        <f>Zapisy!V32</f>
        <v>0</v>
      </c>
      <c r="AC18" s="38">
        <f>Zapisy!W32</f>
        <v>0</v>
      </c>
      <c r="AD18" s="24">
        <f>AD5</f>
        <v>1</v>
      </c>
      <c r="AF18" s="24">
        <f>AF5</f>
        <v>3</v>
      </c>
      <c r="AG18" s="38">
        <f>Zapisy!AD32</f>
        <v>0</v>
      </c>
      <c r="AH18" s="38">
        <f>Zapisy!AE32</f>
        <v>0</v>
      </c>
      <c r="AI18" s="24">
        <f>AI5</f>
        <v>1</v>
      </c>
    </row>
    <row r="19" spans="2:35" ht="12.75">
      <c r="B19" s="24">
        <f>B6</f>
        <v>4</v>
      </c>
      <c r="C19" s="38">
        <f>Zapisy!F13</f>
        <v>0</v>
      </c>
      <c r="D19" s="38">
        <f>Zapisy!G13</f>
        <v>0</v>
      </c>
      <c r="E19" s="24">
        <f>E6</f>
        <v>2</v>
      </c>
      <c r="G19" s="24">
        <f>G6</f>
        <v>5</v>
      </c>
      <c r="H19" s="38">
        <f>Zapisy!N13</f>
        <v>0</v>
      </c>
      <c r="I19" s="38">
        <f>Zapisy!O13</f>
        <v>0</v>
      </c>
      <c r="J19" s="24">
        <f>J6</f>
        <v>3</v>
      </c>
      <c r="L19" s="24">
        <f>L6</f>
        <v>6</v>
      </c>
      <c r="M19" s="38">
        <f>Zapisy!V13</f>
        <v>0</v>
      </c>
      <c r="N19" s="38">
        <f>Zapisy!W13</f>
        <v>0</v>
      </c>
      <c r="O19" s="24">
        <f>O6</f>
        <v>4</v>
      </c>
      <c r="Q19" s="24">
        <f>Q6</f>
        <v>2</v>
      </c>
      <c r="R19" s="38">
        <f>Zapisy!F33</f>
        <v>0</v>
      </c>
      <c r="S19" s="38">
        <f>Zapisy!G33</f>
        <v>0</v>
      </c>
      <c r="T19" s="24">
        <f>T6</f>
        <v>1</v>
      </c>
      <c r="V19" s="24">
        <f>V6</f>
        <v>3</v>
      </c>
      <c r="W19" s="38">
        <f>Zapisy!N33</f>
        <v>0</v>
      </c>
      <c r="X19" s="38">
        <f>Zapisy!O33</f>
        <v>0</v>
      </c>
      <c r="Y19" s="24">
        <f>Y6</f>
        <v>2</v>
      </c>
      <c r="AA19" s="24">
        <f>AA6</f>
        <v>8</v>
      </c>
      <c r="AB19" s="38">
        <f>Zapisy!V33</f>
        <v>0</v>
      </c>
      <c r="AC19" s="38">
        <f>Zapisy!W33</f>
        <v>0</v>
      </c>
      <c r="AD19" s="24">
        <f>AD6</f>
        <v>6</v>
      </c>
      <c r="AF19" s="24">
        <f>AF6</f>
        <v>6</v>
      </c>
      <c r="AG19" s="38">
        <f>Zapisy!AD33</f>
        <v>0</v>
      </c>
      <c r="AH19" s="38">
        <f>Zapisy!AE33</f>
        <v>0</v>
      </c>
      <c r="AI19" s="24">
        <f>AI6</f>
        <v>2</v>
      </c>
    </row>
    <row r="20" spans="2:35" ht="12.75" customHeight="1">
      <c r="B20" s="24">
        <f>B7</f>
        <v>7</v>
      </c>
      <c r="C20" s="38">
        <f>Zapisy!F14</f>
        <v>0</v>
      </c>
      <c r="D20" s="38">
        <f>Zapisy!G14</f>
        <v>0</v>
      </c>
      <c r="E20" s="24">
        <f>E7</f>
        <v>3</v>
      </c>
      <c r="G20" s="24">
        <f>G7</f>
        <v>1</v>
      </c>
      <c r="H20" s="38">
        <f>Zapisy!N14</f>
        <v>0</v>
      </c>
      <c r="I20" s="38">
        <f>Zapisy!O14</f>
        <v>0</v>
      </c>
      <c r="J20" s="24">
        <f>J7</f>
        <v>4</v>
      </c>
      <c r="L20" s="24">
        <f>L7</f>
        <v>2</v>
      </c>
      <c r="M20" s="38">
        <f>Zapisy!V14</f>
        <v>0</v>
      </c>
      <c r="N20" s="38">
        <f>Zapisy!W14</f>
        <v>0</v>
      </c>
      <c r="O20" s="24">
        <f>O7</f>
        <v>5</v>
      </c>
      <c r="Q20" s="24">
        <f>Q7</f>
        <v>7</v>
      </c>
      <c r="R20" s="38">
        <f>Zapisy!F34</f>
        <v>0</v>
      </c>
      <c r="S20" s="38">
        <f>Zapisy!G34</f>
        <v>0</v>
      </c>
      <c r="T20" s="24">
        <f>T7</f>
        <v>5</v>
      </c>
      <c r="V20" s="24">
        <f>V7</f>
        <v>1</v>
      </c>
      <c r="W20" s="38">
        <f>Zapisy!N34</f>
        <v>0</v>
      </c>
      <c r="X20" s="38">
        <f>Zapisy!O34</f>
        <v>0</v>
      </c>
      <c r="Y20" s="24">
        <f>Y7</f>
        <v>6</v>
      </c>
      <c r="AA20" s="24">
        <f>AA7</f>
        <v>4</v>
      </c>
      <c r="AB20" s="38">
        <f>Zapisy!V34</f>
        <v>0</v>
      </c>
      <c r="AC20" s="38">
        <f>Zapisy!W34</f>
        <v>0</v>
      </c>
      <c r="AD20" s="24">
        <f>AD7</f>
        <v>3</v>
      </c>
      <c r="AF20" s="24">
        <f>AF7</f>
        <v>8</v>
      </c>
      <c r="AG20" s="38">
        <f>Zapisy!AD34</f>
        <v>0</v>
      </c>
      <c r="AH20" s="38">
        <f>Zapisy!AE34</f>
        <v>0</v>
      </c>
      <c r="AI20" s="24">
        <f>AI7</f>
        <v>7</v>
      </c>
    </row>
    <row r="21" spans="3:33" ht="12.75" customHeight="1" hidden="1">
      <c r="C21">
        <f>C17-D17</f>
        <v>0</v>
      </c>
      <c r="H21">
        <f>H17-I17</f>
        <v>0</v>
      </c>
      <c r="M21">
        <f>M17-N17</f>
        <v>0</v>
      </c>
      <c r="R21">
        <f>R17-S17</f>
        <v>0</v>
      </c>
      <c r="W21">
        <f>W17-X17</f>
        <v>0</v>
      </c>
      <c r="AB21">
        <f>AB17-AC17</f>
        <v>0</v>
      </c>
      <c r="AG21">
        <f>AG17-AH17</f>
        <v>0</v>
      </c>
    </row>
    <row r="22" spans="3:33" ht="12.75" customHeight="1" hidden="1">
      <c r="C22">
        <f>C18-D18</f>
        <v>0</v>
      </c>
      <c r="H22">
        <f>H18-I18</f>
        <v>0</v>
      </c>
      <c r="M22">
        <f>M18-N18</f>
        <v>0</v>
      </c>
      <c r="R22">
        <f>R18-S18</f>
        <v>0</v>
      </c>
      <c r="W22">
        <f>W18-X18</f>
        <v>0</v>
      </c>
      <c r="AB22">
        <f>AB18-AC18</f>
        <v>0</v>
      </c>
      <c r="AG22">
        <f>AG18-AH18</f>
        <v>0</v>
      </c>
    </row>
    <row r="23" spans="3:33" ht="12.75" customHeight="1" hidden="1">
      <c r="C23">
        <f>C19-D19</f>
        <v>0</v>
      </c>
      <c r="H23">
        <f>H19-I19</f>
        <v>0</v>
      </c>
      <c r="M23">
        <f>M19-N19</f>
        <v>0</v>
      </c>
      <c r="R23">
        <f>R19-S19</f>
        <v>0</v>
      </c>
      <c r="W23">
        <f>W19-X19</f>
        <v>0</v>
      </c>
      <c r="AB23">
        <f>AB19-AC19</f>
        <v>0</v>
      </c>
      <c r="AG23">
        <f>AG19-AH19</f>
        <v>0</v>
      </c>
    </row>
    <row r="24" spans="3:33" ht="12.75" customHeight="1" hidden="1">
      <c r="C24">
        <f>C20-D20</f>
        <v>0</v>
      </c>
      <c r="H24">
        <f>H20-I20</f>
        <v>0</v>
      </c>
      <c r="M24">
        <f>M20-N20</f>
        <v>0</v>
      </c>
      <c r="R24">
        <f>R20-S20</f>
        <v>0</v>
      </c>
      <c r="W24">
        <f>W20-X20</f>
        <v>0</v>
      </c>
      <c r="AB24">
        <f>AB20-AC20</f>
        <v>0</v>
      </c>
      <c r="AG24">
        <f>AG20-AH20</f>
        <v>0</v>
      </c>
    </row>
    <row r="25" spans="2:35" ht="12.75">
      <c r="B25" s="24">
        <f>B17</f>
        <v>8</v>
      </c>
      <c r="C25" s="25">
        <f>IF(C21&gt;C22,2,0)+IF(C21&gt;C23,2,0)+IF(C21&gt;C24,2,0)+IF(C21=C22,1,0)+IF(C21=C23,1,0)+IF(C21=C24,1,0)</f>
        <v>3</v>
      </c>
      <c r="D25" s="25">
        <f>6-C25</f>
        <v>3</v>
      </c>
      <c r="E25" s="24">
        <f>E17</f>
        <v>1</v>
      </c>
      <c r="G25" s="24">
        <f>G17</f>
        <v>8</v>
      </c>
      <c r="H25" s="25">
        <f>IF(H21&gt;H22,2,0)+IF(H21&gt;H23,2,0)+IF(H21&gt;H24,2,0)+IF(H21=H22,1,0)+IF(H21=H23,1,0)+IF(H21=H24,1,0)</f>
        <v>3</v>
      </c>
      <c r="I25" s="25">
        <f>6-H25</f>
        <v>3</v>
      </c>
      <c r="J25" s="24">
        <f>J17</f>
        <v>2</v>
      </c>
      <c r="L25" s="24">
        <f>L17</f>
        <v>8</v>
      </c>
      <c r="M25" s="25">
        <f>IF(M21&gt;M22,2,0)+IF(M21&gt;M23,2,0)+IF(M21&gt;M24,2,0)+IF(M21=M22,1,0)+IF(M21=M23,1,0)+IF(M21=M24,1,0)</f>
        <v>3</v>
      </c>
      <c r="N25" s="25">
        <f>6-M25</f>
        <v>3</v>
      </c>
      <c r="O25" s="24">
        <f>O17</f>
        <v>3</v>
      </c>
      <c r="Q25" s="24">
        <f>Q17</f>
        <v>3</v>
      </c>
      <c r="R25" s="25">
        <f>IF(R21&gt;R22,2,0)+IF(R21&gt;R23,2,0)+IF(R21&gt;R24,2,0)+IF(R21=R22,1,0)+IF(R21=R23,1,0)+IF(R21=R24,1,0)</f>
        <v>3</v>
      </c>
      <c r="S25" s="25">
        <f>6-R25</f>
        <v>3</v>
      </c>
      <c r="T25" s="24">
        <f>T17</f>
        <v>6</v>
      </c>
      <c r="V25" s="24">
        <f>V17</f>
        <v>4</v>
      </c>
      <c r="W25" s="25">
        <f>IF(W21&gt;W22,2,0)+IF(W21&gt;W23,2,0)+IF(W21&gt;W24,2,0)+IF(W21=W22,1,0)+IF(W21=W23,1,0)+IF(W21=W24,1,0)</f>
        <v>3</v>
      </c>
      <c r="X25" s="25">
        <f>6-W25</f>
        <v>3</v>
      </c>
      <c r="Y25" s="24">
        <f>Y17</f>
        <v>7</v>
      </c>
      <c r="AA25" s="24">
        <f>AA17</f>
        <v>2</v>
      </c>
      <c r="AB25" s="25">
        <f>IF(AB21&gt;AB22,2,0)+IF(AB21&gt;AB23,2,0)+IF(AB21&gt;AB24,2,0)+IF(AB21=AB22,1,0)+IF(AB21=AB23,1,0)+IF(AB21=AB24,1,0)</f>
        <v>3</v>
      </c>
      <c r="AC25" s="25">
        <f>6-AB25</f>
        <v>3</v>
      </c>
      <c r="AD25" s="24">
        <f>AD17</f>
        <v>7</v>
      </c>
      <c r="AF25" s="24">
        <f>AF17</f>
        <v>5</v>
      </c>
      <c r="AG25" s="25">
        <f>IF(AG21&gt;AG22,2,0)+IF(AG21&gt;AG23,2,0)+IF(AG21&gt;AG24,2,0)+IF(AG21=AG22,1,0)+IF(AG21=AG23,1,0)+IF(AG21=AG24,1,0)</f>
        <v>3</v>
      </c>
      <c r="AH25" s="25">
        <f>6-AG25</f>
        <v>3</v>
      </c>
      <c r="AI25" s="24">
        <f>AI17</f>
        <v>4</v>
      </c>
    </row>
    <row r="26" spans="2:35" ht="12.75">
      <c r="B26" s="24">
        <f>B18</f>
        <v>6</v>
      </c>
      <c r="C26" s="25">
        <f>IF(C22&gt;C24,2,0)+IF(C22&gt;C21,2,0)+IF(C22&gt;C23,2,0)+IF(C22=C24,1,0)+IF(C22=C21,1,0)+IF(C22=C23,1,0)</f>
        <v>3</v>
      </c>
      <c r="D26" s="25">
        <f>6-C26</f>
        <v>3</v>
      </c>
      <c r="E26" s="24">
        <f>E18</f>
        <v>5</v>
      </c>
      <c r="G26" s="24">
        <f>G18</f>
        <v>7</v>
      </c>
      <c r="H26" s="25">
        <f>IF(H22&gt;H24,2,0)+IF(H22&gt;H21,2,0)+IF(H22&gt;H23,2,0)+IF(H22=H24,1,0)+IF(H22=H21,1,0)+IF(H22=H23,1,0)</f>
        <v>3</v>
      </c>
      <c r="I26" s="25">
        <f>6-H26</f>
        <v>3</v>
      </c>
      <c r="J26" s="24">
        <f>J18</f>
        <v>6</v>
      </c>
      <c r="L26" s="24">
        <f>L18</f>
        <v>1</v>
      </c>
      <c r="M26" s="25">
        <f>IF(M22&gt;M24,2,0)+IF(M22&gt;M21,2,0)+IF(M22&gt;M23,2,0)+IF(M22=M24,1,0)+IF(M22=M21,1,0)+IF(M22=M23,1,0)</f>
        <v>3</v>
      </c>
      <c r="N26" s="25">
        <f>6-M26</f>
        <v>3</v>
      </c>
      <c r="O26" s="24">
        <f>O18</f>
        <v>7</v>
      </c>
      <c r="Q26" s="24">
        <f>Q18</f>
        <v>8</v>
      </c>
      <c r="R26" s="25">
        <f>IF(R22&gt;R24,2,0)+IF(R22&gt;R21,2,0)+IF(R22&gt;R23,2,0)+IF(R22=R24,1,0)+IF(R22=R21,1,0)+IF(R22=R23,1,0)</f>
        <v>3</v>
      </c>
      <c r="S26" s="25">
        <f>6-R26</f>
        <v>3</v>
      </c>
      <c r="T26" s="24">
        <f>T18</f>
        <v>4</v>
      </c>
      <c r="V26" s="24">
        <f>V18</f>
        <v>8</v>
      </c>
      <c r="W26" s="25">
        <f>IF(W22&gt;W24,2,0)+IF(W22&gt;W21,2,0)+IF(W22&gt;W23,2,0)+IF(W22=W24,1,0)+IF(W22=W21,1,0)+IF(W22=W23,1,0)</f>
        <v>3</v>
      </c>
      <c r="X26" s="25">
        <f>6-W26</f>
        <v>3</v>
      </c>
      <c r="Y26" s="24">
        <f>Y18</f>
        <v>5</v>
      </c>
      <c r="AA26" s="24">
        <f>AA18</f>
        <v>5</v>
      </c>
      <c r="AB26" s="25">
        <f>IF(AB22&gt;AB24,2,0)+IF(AB22&gt;AB21,2,0)+IF(AB22&gt;AB23,2,0)+IF(AB22=AB24,1,0)+IF(AB22=AB21,1,0)+IF(AB22=AB23,1,0)</f>
        <v>3</v>
      </c>
      <c r="AC26" s="25">
        <f>6-AB26</f>
        <v>3</v>
      </c>
      <c r="AD26" s="24">
        <f>AD18</f>
        <v>1</v>
      </c>
      <c r="AF26" s="24">
        <f>AF18</f>
        <v>3</v>
      </c>
      <c r="AG26" s="25">
        <f>IF(AG22&gt;AG24,2,0)+IF(AG22&gt;AG21,2,0)+IF(AG22&gt;AG23,2,0)+IF(AG22=AG24,1,0)+IF(AG22=AG21,1,0)+IF(AG22=AG23,1,0)</f>
        <v>3</v>
      </c>
      <c r="AH26" s="25">
        <f>6-AG26</f>
        <v>3</v>
      </c>
      <c r="AI26" s="24">
        <f>AI18</f>
        <v>1</v>
      </c>
    </row>
    <row r="27" spans="2:35" ht="12.75">
      <c r="B27" s="24">
        <f>B19</f>
        <v>4</v>
      </c>
      <c r="C27" s="25">
        <f>IF(C23&gt;C24,2,0)+IF(C23&gt;C21,2,0)+IF(C23&gt;C22,2,0)+IF(C23=C24,1,0)+IF(C23=C21,1,0)+IF(C23=C22,1,0)</f>
        <v>3</v>
      </c>
      <c r="D27" s="25">
        <f>6-C27</f>
        <v>3</v>
      </c>
      <c r="E27" s="24">
        <f>E19</f>
        <v>2</v>
      </c>
      <c r="G27" s="24">
        <f>G19</f>
        <v>5</v>
      </c>
      <c r="H27" s="25">
        <f>IF(H23&gt;H24,2,0)+IF(H23&gt;H21,2,0)+IF(H23&gt;H22,2,0)+IF(H23=H24,1,0)+IF(H23=H21,1,0)+IF(H23=H22,1,0)</f>
        <v>3</v>
      </c>
      <c r="I27" s="25">
        <f>6-H27</f>
        <v>3</v>
      </c>
      <c r="J27" s="24">
        <f>J19</f>
        <v>3</v>
      </c>
      <c r="L27" s="24">
        <f>L19</f>
        <v>6</v>
      </c>
      <c r="M27" s="25">
        <f>IF(M23&gt;M24,2,0)+IF(M23&gt;M21,2,0)+IF(M23&gt;M22,2,0)+IF(M23=M24,1,0)+IF(M23=M21,1,0)+IF(M23=M22,1,0)</f>
        <v>3</v>
      </c>
      <c r="N27" s="25">
        <f>6-M27</f>
        <v>3</v>
      </c>
      <c r="O27" s="24">
        <f>O19</f>
        <v>4</v>
      </c>
      <c r="Q27" s="24">
        <f>Q19</f>
        <v>2</v>
      </c>
      <c r="R27" s="25">
        <f>IF(R23&gt;R24,2,0)+IF(R23&gt;R21,2,0)+IF(R23&gt;R22,2,0)+IF(R23=R24,1,0)+IF(R23=R21,1,0)+IF(R23=R22,1,0)</f>
        <v>3</v>
      </c>
      <c r="S27" s="25">
        <f>6-R27</f>
        <v>3</v>
      </c>
      <c r="T27" s="24">
        <f>T19</f>
        <v>1</v>
      </c>
      <c r="V27" s="24">
        <f>V19</f>
        <v>3</v>
      </c>
      <c r="W27" s="25">
        <f>IF(W23&gt;W24,2,0)+IF(W23&gt;W21,2,0)+IF(W23&gt;W22,2,0)+IF(W23=W24,1,0)+IF(W23=W21,1,0)+IF(W23=W22,1,0)</f>
        <v>3</v>
      </c>
      <c r="X27" s="25">
        <f>6-W27</f>
        <v>3</v>
      </c>
      <c r="Y27" s="24">
        <f>Y19</f>
        <v>2</v>
      </c>
      <c r="AA27" s="24">
        <f>AA19</f>
        <v>8</v>
      </c>
      <c r="AB27" s="25">
        <f>IF(AB23&gt;AB24,2,0)+IF(AB23&gt;AB21,2,0)+IF(AB23&gt;AB22,2,0)+IF(AB23=AB24,1,0)+IF(AB23=AB21,1,0)+IF(AB23=AB22,1,0)</f>
        <v>3</v>
      </c>
      <c r="AC27" s="25">
        <f>6-AB27</f>
        <v>3</v>
      </c>
      <c r="AD27" s="24">
        <f>AD19</f>
        <v>6</v>
      </c>
      <c r="AF27" s="24">
        <f>AF19</f>
        <v>6</v>
      </c>
      <c r="AG27" s="25">
        <f>IF(AG23&gt;AG24,2,0)+IF(AG23&gt;AG21,2,0)+IF(AG23&gt;AG22,2,0)+IF(AG23=AG24,1,0)+IF(AG23=AG21,1,0)+IF(AG23=AG22,1,0)</f>
        <v>3</v>
      </c>
      <c r="AH27" s="25">
        <f>6-AG27</f>
        <v>3</v>
      </c>
      <c r="AI27" s="24">
        <f>AI19</f>
        <v>2</v>
      </c>
    </row>
    <row r="28" spans="2:35" ht="12.75">
      <c r="B28" s="24">
        <f>B20</f>
        <v>7</v>
      </c>
      <c r="C28" s="25">
        <f>IF(C24&gt;C21,2,0)+IF(C24&gt;C22,2,0)+IF(C24&gt;C23,2,0)+IF(C24=C21,1,0)+IF(C24=C22,1,0)+IF(C24=C23,1,0)</f>
        <v>3</v>
      </c>
      <c r="D28" s="25">
        <f>6-C28</f>
        <v>3</v>
      </c>
      <c r="E28" s="24">
        <f>E20</f>
        <v>3</v>
      </c>
      <c r="G28" s="24">
        <f>G20</f>
        <v>1</v>
      </c>
      <c r="H28" s="25">
        <f>IF(H24&gt;H21,2,0)+IF(H24&gt;H22,2,0)+IF(H24&gt;H23,2,0)+IF(H24=H21,1,0)+IF(H24=H22,1,0)+IF(H24=H23,1,0)</f>
        <v>3</v>
      </c>
      <c r="I28" s="25">
        <f>6-H28</f>
        <v>3</v>
      </c>
      <c r="J28" s="24">
        <f>J20</f>
        <v>4</v>
      </c>
      <c r="L28" s="24">
        <f>L20</f>
        <v>2</v>
      </c>
      <c r="M28" s="25">
        <f>IF(M24&gt;M21,2,0)+IF(M24&gt;M22,2,0)+IF(M24&gt;M23,2,0)+IF(M24=M21,1,0)+IF(M24=M22,1,0)+IF(M24=M23,1,0)</f>
        <v>3</v>
      </c>
      <c r="N28" s="25">
        <f>6-M28</f>
        <v>3</v>
      </c>
      <c r="O28" s="24">
        <f>O20</f>
        <v>5</v>
      </c>
      <c r="Q28" s="24">
        <f>Q20</f>
        <v>7</v>
      </c>
      <c r="R28" s="25">
        <f>IF(R24&gt;R21,2,0)+IF(R24&gt;R22,2,0)+IF(R24&gt;R23,2,0)+IF(R24=R21,1,0)+IF(R24=R22,1,0)+IF(R24=R23,1,0)</f>
        <v>3</v>
      </c>
      <c r="S28" s="25">
        <f>6-R28</f>
        <v>3</v>
      </c>
      <c r="T28" s="24">
        <f>T20</f>
        <v>5</v>
      </c>
      <c r="V28" s="24">
        <f>V20</f>
        <v>1</v>
      </c>
      <c r="W28" s="25">
        <f>IF(W24&gt;W21,2,0)+IF(W24&gt;W22,2,0)+IF(W24&gt;W23,2,0)+IF(W24=W21,1,0)+IF(W24=W22,1,0)+IF(W24=W23,1,0)</f>
        <v>3</v>
      </c>
      <c r="X28" s="25">
        <f>6-W28</f>
        <v>3</v>
      </c>
      <c r="Y28" s="24">
        <f>Y20</f>
        <v>6</v>
      </c>
      <c r="AA28" s="24">
        <f>AA20</f>
        <v>4</v>
      </c>
      <c r="AB28" s="25">
        <f>IF(AB24&gt;AB21,2,0)+IF(AB24&gt;AB22,2,0)+IF(AB24&gt;AB23,2,0)+IF(AB24=AB21,1,0)+IF(AB24=AB22,1,0)+IF(AB24=AB23,1,0)</f>
        <v>3</v>
      </c>
      <c r="AC28" s="25">
        <f>6-AB28</f>
        <v>3</v>
      </c>
      <c r="AD28" s="24">
        <f>AD20</f>
        <v>3</v>
      </c>
      <c r="AF28" s="24">
        <f>AF20</f>
        <v>8</v>
      </c>
      <c r="AG28" s="25">
        <f>IF(AG24&gt;AG21,2,0)+IF(AG24&gt;AG22,2,0)+IF(AG24&gt;AG23,2,0)+IF(AG24=AG21,1,0)+IF(AG24=AG22,1,0)+IF(AG24=AG23,1,0)</f>
        <v>3</v>
      </c>
      <c r="AH28" s="25">
        <f>6-AG28</f>
        <v>3</v>
      </c>
      <c r="AI28" s="24">
        <f>AI20</f>
        <v>7</v>
      </c>
    </row>
    <row r="29" spans="2:35" ht="12.75">
      <c r="B29" s="10">
        <v>3</v>
      </c>
      <c r="C29" s="9"/>
      <c r="D29" s="9"/>
      <c r="E29" s="13"/>
      <c r="G29" s="10">
        <v>6</v>
      </c>
      <c r="H29" s="9"/>
      <c r="I29" s="9"/>
      <c r="J29" s="13"/>
      <c r="L29" s="10">
        <v>9</v>
      </c>
      <c r="M29" s="9"/>
      <c r="N29" s="9"/>
      <c r="O29" s="13"/>
      <c r="Q29" s="10">
        <v>12</v>
      </c>
      <c r="R29" s="9"/>
      <c r="S29" s="9"/>
      <c r="T29" s="13"/>
      <c r="V29" s="10">
        <v>15</v>
      </c>
      <c r="W29" s="9"/>
      <c r="X29" s="9"/>
      <c r="Y29" s="13"/>
      <c r="AA29" s="10">
        <v>18</v>
      </c>
      <c r="AB29" s="9"/>
      <c r="AC29" s="9"/>
      <c r="AD29" s="13"/>
      <c r="AF29" s="10">
        <v>21</v>
      </c>
      <c r="AG29" s="9"/>
      <c r="AH29" s="9"/>
      <c r="AI29" s="13"/>
    </row>
    <row r="30" spans="2:35" ht="12.75">
      <c r="B30" s="24">
        <f>B4</f>
        <v>8</v>
      </c>
      <c r="C30" s="38">
        <f>Zapisy!F17</f>
        <v>0</v>
      </c>
      <c r="D30" s="38">
        <f>Zapisy!G17</f>
        <v>0</v>
      </c>
      <c r="E30" s="24">
        <f>E4</f>
        <v>1</v>
      </c>
      <c r="G30" s="24">
        <f>G4</f>
        <v>8</v>
      </c>
      <c r="H30" s="38">
        <f>Zapisy!N17</f>
        <v>0</v>
      </c>
      <c r="I30" s="38">
        <f>Zapisy!O17</f>
        <v>0</v>
      </c>
      <c r="J30" s="24">
        <f>J4</f>
        <v>2</v>
      </c>
      <c r="L30" s="24">
        <f>L4</f>
        <v>8</v>
      </c>
      <c r="M30" s="38">
        <f>Zapisy!V17</f>
        <v>0</v>
      </c>
      <c r="N30" s="38">
        <f>Zapisy!W17</f>
        <v>0</v>
      </c>
      <c r="O30" s="24">
        <f>O4</f>
        <v>3</v>
      </c>
      <c r="Q30" s="24">
        <f>Q4</f>
        <v>3</v>
      </c>
      <c r="R30" s="38">
        <f>Zapisy!F37</f>
        <v>0</v>
      </c>
      <c r="S30" s="38">
        <f>Zapisy!G37</f>
        <v>0</v>
      </c>
      <c r="T30" s="24">
        <f>T4</f>
        <v>6</v>
      </c>
      <c r="V30" s="24">
        <f>V4</f>
        <v>4</v>
      </c>
      <c r="W30" s="38">
        <f>Zapisy!N37</f>
        <v>0</v>
      </c>
      <c r="X30" s="38">
        <f>Zapisy!O37</f>
        <v>0</v>
      </c>
      <c r="Y30" s="24">
        <f>Y4</f>
        <v>7</v>
      </c>
      <c r="AA30" s="24">
        <f>AA4</f>
        <v>2</v>
      </c>
      <c r="AB30" s="38">
        <f>Zapisy!V37</f>
        <v>0</v>
      </c>
      <c r="AC30" s="38">
        <f>Zapisy!W37</f>
        <v>0</v>
      </c>
      <c r="AD30" s="24">
        <f>AD4</f>
        <v>7</v>
      </c>
      <c r="AF30" s="24">
        <f>AF4</f>
        <v>5</v>
      </c>
      <c r="AG30" s="38">
        <f>Zapisy!AD37</f>
        <v>0</v>
      </c>
      <c r="AH30" s="38">
        <f>Zapisy!AE37</f>
        <v>0</v>
      </c>
      <c r="AI30" s="24">
        <f>AI4</f>
        <v>4</v>
      </c>
    </row>
    <row r="31" spans="2:35" ht="12.75">
      <c r="B31" s="24">
        <f>B5</f>
        <v>6</v>
      </c>
      <c r="C31" s="38">
        <f>Zapisy!F18</f>
        <v>0</v>
      </c>
      <c r="D31" s="38">
        <f>Zapisy!G18</f>
        <v>0</v>
      </c>
      <c r="E31" s="24">
        <f>E5</f>
        <v>5</v>
      </c>
      <c r="G31" s="24">
        <f>G5</f>
        <v>7</v>
      </c>
      <c r="H31" s="38">
        <f>Zapisy!N18</f>
        <v>0</v>
      </c>
      <c r="I31" s="38">
        <f>Zapisy!O18</f>
        <v>0</v>
      </c>
      <c r="J31" s="24">
        <f>J5</f>
        <v>6</v>
      </c>
      <c r="L31" s="24">
        <f>L5</f>
        <v>1</v>
      </c>
      <c r="M31" s="38">
        <f>Zapisy!V18</f>
        <v>0</v>
      </c>
      <c r="N31" s="38">
        <f>Zapisy!W18</f>
        <v>0</v>
      </c>
      <c r="O31" s="24">
        <f>O5</f>
        <v>7</v>
      </c>
      <c r="Q31" s="24">
        <f>Q5</f>
        <v>8</v>
      </c>
      <c r="R31" s="38">
        <f>Zapisy!F38</f>
        <v>0</v>
      </c>
      <c r="S31" s="38">
        <f>Zapisy!G38</f>
        <v>0</v>
      </c>
      <c r="T31" s="24">
        <f>T5</f>
        <v>4</v>
      </c>
      <c r="V31" s="24">
        <f>V5</f>
        <v>8</v>
      </c>
      <c r="W31" s="38">
        <f>Zapisy!N38</f>
        <v>0</v>
      </c>
      <c r="X31" s="38">
        <f>Zapisy!O38</f>
        <v>0</v>
      </c>
      <c r="Y31" s="24">
        <f>Y5</f>
        <v>5</v>
      </c>
      <c r="AA31" s="24">
        <f>AA5</f>
        <v>5</v>
      </c>
      <c r="AB31" s="38">
        <f>Zapisy!V38</f>
        <v>0</v>
      </c>
      <c r="AC31" s="38">
        <f>Zapisy!W38</f>
        <v>0</v>
      </c>
      <c r="AD31" s="24">
        <f>AD5</f>
        <v>1</v>
      </c>
      <c r="AF31" s="24">
        <f>AF5</f>
        <v>3</v>
      </c>
      <c r="AG31" s="38">
        <f>Zapisy!AD38</f>
        <v>0</v>
      </c>
      <c r="AH31" s="38">
        <f>Zapisy!AE38</f>
        <v>0</v>
      </c>
      <c r="AI31" s="24">
        <f>AI5</f>
        <v>1</v>
      </c>
    </row>
    <row r="32" spans="2:35" ht="12.75">
      <c r="B32" s="24">
        <f>B6</f>
        <v>4</v>
      </c>
      <c r="C32" s="38">
        <f>Zapisy!F19</f>
        <v>0</v>
      </c>
      <c r="D32" s="38">
        <f>Zapisy!G19</f>
        <v>0</v>
      </c>
      <c r="E32" s="24">
        <f>E6</f>
        <v>2</v>
      </c>
      <c r="G32" s="24">
        <f>G6</f>
        <v>5</v>
      </c>
      <c r="H32" s="38">
        <f>Zapisy!N19</f>
        <v>0</v>
      </c>
      <c r="I32" s="38">
        <f>Zapisy!O19</f>
        <v>0</v>
      </c>
      <c r="J32" s="24">
        <f>J6</f>
        <v>3</v>
      </c>
      <c r="L32" s="24">
        <f>L6</f>
        <v>6</v>
      </c>
      <c r="M32" s="38">
        <f>Zapisy!V19</f>
        <v>0</v>
      </c>
      <c r="N32" s="38">
        <f>Zapisy!W19</f>
        <v>0</v>
      </c>
      <c r="O32" s="24">
        <f>O6</f>
        <v>4</v>
      </c>
      <c r="Q32" s="24">
        <f>Q6</f>
        <v>2</v>
      </c>
      <c r="R32" s="38">
        <f>Zapisy!F39</f>
        <v>0</v>
      </c>
      <c r="S32" s="38">
        <f>Zapisy!G39</f>
        <v>0</v>
      </c>
      <c r="T32" s="24">
        <f>T6</f>
        <v>1</v>
      </c>
      <c r="V32" s="24">
        <f>V6</f>
        <v>3</v>
      </c>
      <c r="W32" s="38">
        <f>Zapisy!N39</f>
        <v>0</v>
      </c>
      <c r="X32" s="38">
        <f>Zapisy!O39</f>
        <v>0</v>
      </c>
      <c r="Y32" s="24">
        <f>Y6</f>
        <v>2</v>
      </c>
      <c r="AA32" s="24">
        <f>AA6</f>
        <v>8</v>
      </c>
      <c r="AB32" s="38">
        <f>Zapisy!V39</f>
        <v>0</v>
      </c>
      <c r="AC32" s="38">
        <f>Zapisy!W39</f>
        <v>0</v>
      </c>
      <c r="AD32" s="24">
        <f>AD6</f>
        <v>6</v>
      </c>
      <c r="AF32" s="24">
        <f>AF6</f>
        <v>6</v>
      </c>
      <c r="AG32" s="38">
        <f>Zapisy!AD39</f>
        <v>0</v>
      </c>
      <c r="AH32" s="38">
        <f>Zapisy!AE39</f>
        <v>0</v>
      </c>
      <c r="AI32" s="24">
        <f>AI6</f>
        <v>2</v>
      </c>
    </row>
    <row r="33" spans="2:35" ht="12.75" customHeight="1">
      <c r="B33" s="24">
        <f>B7</f>
        <v>7</v>
      </c>
      <c r="C33" s="38">
        <f>Zapisy!F20</f>
        <v>0</v>
      </c>
      <c r="D33" s="38">
        <f>Zapisy!G20</f>
        <v>0</v>
      </c>
      <c r="E33" s="24">
        <f>E7</f>
        <v>3</v>
      </c>
      <c r="G33" s="24">
        <f>G7</f>
        <v>1</v>
      </c>
      <c r="H33" s="38">
        <f>Zapisy!N20</f>
        <v>0</v>
      </c>
      <c r="I33" s="38">
        <f>Zapisy!O20</f>
        <v>0</v>
      </c>
      <c r="J33" s="24">
        <f>J7</f>
        <v>4</v>
      </c>
      <c r="L33" s="24">
        <f>L7</f>
        <v>2</v>
      </c>
      <c r="M33" s="38">
        <f>Zapisy!V20</f>
        <v>0</v>
      </c>
      <c r="N33" s="38">
        <f>Zapisy!W20</f>
        <v>0</v>
      </c>
      <c r="O33" s="24">
        <f>O7</f>
        <v>5</v>
      </c>
      <c r="Q33" s="24">
        <f>Q7</f>
        <v>7</v>
      </c>
      <c r="R33" s="38">
        <f>Zapisy!F40</f>
        <v>0</v>
      </c>
      <c r="S33" s="38">
        <f>Zapisy!G40</f>
        <v>0</v>
      </c>
      <c r="T33" s="24">
        <f>T7</f>
        <v>5</v>
      </c>
      <c r="V33" s="24">
        <f>V7</f>
        <v>1</v>
      </c>
      <c r="W33" s="38">
        <f>Zapisy!N40</f>
        <v>0</v>
      </c>
      <c r="X33" s="38">
        <f>Zapisy!O40</f>
        <v>0</v>
      </c>
      <c r="Y33" s="24">
        <f>Y7</f>
        <v>6</v>
      </c>
      <c r="AA33" s="24">
        <f>AA7</f>
        <v>4</v>
      </c>
      <c r="AB33" s="38">
        <f>Zapisy!V40</f>
        <v>0</v>
      </c>
      <c r="AC33" s="38">
        <f>Zapisy!W40</f>
        <v>0</v>
      </c>
      <c r="AD33" s="24">
        <f>AD7</f>
        <v>3</v>
      </c>
      <c r="AF33" s="24">
        <f>AF7</f>
        <v>8</v>
      </c>
      <c r="AG33" s="38">
        <f>Zapisy!AD40</f>
        <v>0</v>
      </c>
      <c r="AH33" s="38">
        <f>Zapisy!AE40</f>
        <v>0</v>
      </c>
      <c r="AI33" s="24">
        <f>AI7</f>
        <v>7</v>
      </c>
    </row>
    <row r="34" spans="3:33" ht="12.75" customHeight="1" hidden="1">
      <c r="C34">
        <f>C30-D30</f>
        <v>0</v>
      </c>
      <c r="H34">
        <f>H30-I30</f>
        <v>0</v>
      </c>
      <c r="M34">
        <f>M30-N30</f>
        <v>0</v>
      </c>
      <c r="R34">
        <f>R30-S30</f>
        <v>0</v>
      </c>
      <c r="W34">
        <f>W30-X30</f>
        <v>0</v>
      </c>
      <c r="AB34">
        <f>AB30-AC30</f>
        <v>0</v>
      </c>
      <c r="AG34">
        <f>AG30-AH30</f>
        <v>0</v>
      </c>
    </row>
    <row r="35" spans="3:33" ht="12.75" customHeight="1" hidden="1">
      <c r="C35">
        <f>C31-D31</f>
        <v>0</v>
      </c>
      <c r="H35">
        <f>H31-I31</f>
        <v>0</v>
      </c>
      <c r="M35">
        <f>M31-N31</f>
        <v>0</v>
      </c>
      <c r="R35">
        <f>R31-S31</f>
        <v>0</v>
      </c>
      <c r="W35">
        <f>W31-X31</f>
        <v>0</v>
      </c>
      <c r="AB35">
        <f>AB31-AC31</f>
        <v>0</v>
      </c>
      <c r="AG35">
        <f>AG31-AH31</f>
        <v>0</v>
      </c>
    </row>
    <row r="36" spans="3:33" ht="12.75" customHeight="1" hidden="1">
      <c r="C36">
        <f>C32-D32</f>
        <v>0</v>
      </c>
      <c r="H36">
        <f>H32-I32</f>
        <v>0</v>
      </c>
      <c r="M36">
        <f>M32-N32</f>
        <v>0</v>
      </c>
      <c r="R36">
        <f>R32-S32</f>
        <v>0</v>
      </c>
      <c r="W36">
        <f>W32-X32</f>
        <v>0</v>
      </c>
      <c r="AB36">
        <f>AB32-AC32</f>
        <v>0</v>
      </c>
      <c r="AG36">
        <f>AG32-AH32</f>
        <v>0</v>
      </c>
    </row>
    <row r="37" spans="3:33" ht="12.75" customHeight="1" hidden="1">
      <c r="C37">
        <f>C33-D33</f>
        <v>0</v>
      </c>
      <c r="H37">
        <f>H33-I33</f>
        <v>0</v>
      </c>
      <c r="M37">
        <f>M33-N33</f>
        <v>0</v>
      </c>
      <c r="R37">
        <f>R33-S33</f>
        <v>0</v>
      </c>
      <c r="W37">
        <f>W33-X33</f>
        <v>0</v>
      </c>
      <c r="AB37">
        <f>AB33-AC33</f>
        <v>0</v>
      </c>
      <c r="AG37">
        <f>AG33-AH33</f>
        <v>0</v>
      </c>
    </row>
    <row r="38" spans="2:35" ht="12.75">
      <c r="B38" s="24">
        <f>B30</f>
        <v>8</v>
      </c>
      <c r="C38" s="25">
        <f>IF(C34&gt;C35,2,0)+IF(C34&gt;C36,2,0)+IF(C34&gt;C37,2,0)+IF(C34=C35,1,0)+IF(C34=C36,1,0)+IF(C34=C37,1,0)</f>
        <v>3</v>
      </c>
      <c r="D38" s="25">
        <f>6-C38</f>
        <v>3</v>
      </c>
      <c r="E38" s="24">
        <f>E30</f>
        <v>1</v>
      </c>
      <c r="G38" s="24">
        <f>G30</f>
        <v>8</v>
      </c>
      <c r="H38" s="25">
        <f>IF(H34&gt;H35,2,0)+IF(H34&gt;H36,2,0)+IF(H34&gt;H37,2,0)+IF(H34=H35,1,0)+IF(H34=H36,1,0)+IF(H34=H37,1,0)</f>
        <v>3</v>
      </c>
      <c r="I38" s="25">
        <f>6-H38</f>
        <v>3</v>
      </c>
      <c r="J38" s="24">
        <f>J30</f>
        <v>2</v>
      </c>
      <c r="L38" s="24">
        <f>L30</f>
        <v>8</v>
      </c>
      <c r="M38" s="25">
        <f>IF(M34&gt;M35,2,0)+IF(M34&gt;M36,2,0)+IF(M34&gt;M37,2,0)+IF(M34=M35,1,0)+IF(M34=M36,1,0)+IF(M34=M37,1,0)</f>
        <v>3</v>
      </c>
      <c r="N38" s="25">
        <f>6-M38</f>
        <v>3</v>
      </c>
      <c r="O38" s="24">
        <f>O30</f>
        <v>3</v>
      </c>
      <c r="Q38" s="24">
        <f>Q30</f>
        <v>3</v>
      </c>
      <c r="R38" s="25">
        <f>IF(R34&gt;R35,2,0)+IF(R34&gt;R36,2,0)+IF(R34&gt;R37,2,0)+IF(R34=R35,1,0)+IF(R34=R36,1,0)+IF(R34=R37,1,0)</f>
        <v>3</v>
      </c>
      <c r="S38" s="25">
        <f>6-R38</f>
        <v>3</v>
      </c>
      <c r="T38" s="24">
        <f>T30</f>
        <v>6</v>
      </c>
      <c r="V38" s="24">
        <f>V30</f>
        <v>4</v>
      </c>
      <c r="W38" s="25">
        <f>IF(W34&gt;W35,2,0)+IF(W34&gt;W36,2,0)+IF(W34&gt;W37,2,0)+IF(W34=W35,1,0)+IF(W34=W36,1,0)+IF(W34=W37,1,0)</f>
        <v>3</v>
      </c>
      <c r="X38" s="25">
        <f>6-W38</f>
        <v>3</v>
      </c>
      <c r="Y38" s="24">
        <f>Y30</f>
        <v>7</v>
      </c>
      <c r="AA38" s="24">
        <f>AA30</f>
        <v>2</v>
      </c>
      <c r="AB38" s="25">
        <f>IF(AB34&gt;AB35,2,0)+IF(AB34&gt;AB36,2,0)+IF(AB34&gt;AB37,2,0)+IF(AB34=AB35,1,0)+IF(AB34=AB36,1,0)+IF(AB34=AB37,1,0)</f>
        <v>3</v>
      </c>
      <c r="AC38" s="25">
        <f>6-AB38</f>
        <v>3</v>
      </c>
      <c r="AD38" s="24">
        <f>AD30</f>
        <v>7</v>
      </c>
      <c r="AF38" s="24">
        <f>AF30</f>
        <v>5</v>
      </c>
      <c r="AG38" s="25">
        <f>IF(AG34&gt;AG35,2,0)+IF(AG34&gt;AG36,2,0)+IF(AG34&gt;AG37,2,0)+IF(AG34=AG35,1,0)+IF(AG34=AG36,1,0)+IF(AG34=AG37,1,0)</f>
        <v>3</v>
      </c>
      <c r="AH38" s="25">
        <f>6-AG38</f>
        <v>3</v>
      </c>
      <c r="AI38" s="24">
        <f>AI30</f>
        <v>4</v>
      </c>
    </row>
    <row r="39" spans="2:35" ht="12.75">
      <c r="B39" s="24">
        <f>B31</f>
        <v>6</v>
      </c>
      <c r="C39" s="25">
        <f>IF(C35&gt;C37,2,0)+IF(C35&gt;C34,2,0)+IF(C35&gt;C36,2,0)+IF(C35=C37,1,0)+IF(C35=C34,1,0)+IF(C35=C36,1,0)</f>
        <v>3</v>
      </c>
      <c r="D39" s="25">
        <f>6-C39</f>
        <v>3</v>
      </c>
      <c r="E39" s="24">
        <f>E31</f>
        <v>5</v>
      </c>
      <c r="G39" s="24">
        <f>G31</f>
        <v>7</v>
      </c>
      <c r="H39" s="25">
        <f>IF(H35&gt;H37,2,0)+IF(H35&gt;H34,2,0)+IF(H35&gt;H36,2,0)+IF(H35=H37,1,0)+IF(H35=H34,1,0)+IF(H35=H36,1,0)</f>
        <v>3</v>
      </c>
      <c r="I39" s="25">
        <f>6-H39</f>
        <v>3</v>
      </c>
      <c r="J39" s="24">
        <f>J31</f>
        <v>6</v>
      </c>
      <c r="L39" s="24">
        <f>L31</f>
        <v>1</v>
      </c>
      <c r="M39" s="25">
        <f>IF(M35&gt;M37,2,0)+IF(M35&gt;M34,2,0)+IF(M35&gt;M36,2,0)+IF(M35=M37,1,0)+IF(M35=M34,1,0)+IF(M35=M36,1,0)</f>
        <v>3</v>
      </c>
      <c r="N39" s="25">
        <f>6-M39</f>
        <v>3</v>
      </c>
      <c r="O39" s="24">
        <f>O31</f>
        <v>7</v>
      </c>
      <c r="Q39" s="24">
        <f>Q31</f>
        <v>8</v>
      </c>
      <c r="R39" s="25">
        <f>IF(R35&gt;R37,2,0)+IF(R35&gt;R34,2,0)+IF(R35&gt;R36,2,0)+IF(R35=R37,1,0)+IF(R35=R34,1,0)+IF(R35=R36,1,0)</f>
        <v>3</v>
      </c>
      <c r="S39" s="25">
        <f>6-R39</f>
        <v>3</v>
      </c>
      <c r="T39" s="24">
        <f>T31</f>
        <v>4</v>
      </c>
      <c r="V39" s="24">
        <f>V31</f>
        <v>8</v>
      </c>
      <c r="W39" s="25">
        <f>IF(W35&gt;W37,2,0)+IF(W35&gt;W34,2,0)+IF(W35&gt;W36,2,0)+IF(W35=W37,1,0)+IF(W35=W34,1,0)+IF(W35=W36,1,0)</f>
        <v>3</v>
      </c>
      <c r="X39" s="25">
        <f>6-W39</f>
        <v>3</v>
      </c>
      <c r="Y39" s="24">
        <f>Y31</f>
        <v>5</v>
      </c>
      <c r="AA39" s="24">
        <f>AA31</f>
        <v>5</v>
      </c>
      <c r="AB39" s="25">
        <f>IF(AB35&gt;AB37,2,0)+IF(AB35&gt;AB34,2,0)+IF(AB35&gt;AB36,2,0)+IF(AB35=AB37,1,0)+IF(AB35=AB34,1,0)+IF(AB35=AB36,1,0)</f>
        <v>3</v>
      </c>
      <c r="AC39" s="25">
        <f>6-AB39</f>
        <v>3</v>
      </c>
      <c r="AD39" s="24">
        <f>AD31</f>
        <v>1</v>
      </c>
      <c r="AF39" s="24">
        <f>AF31</f>
        <v>3</v>
      </c>
      <c r="AG39" s="25">
        <f>IF(AG35&gt;AG37,2,0)+IF(AG35&gt;AG34,2,0)+IF(AG35&gt;AG36,2,0)+IF(AG35=AG37,1,0)+IF(AG35=AG34,1,0)+IF(AG35=AG36,1,0)</f>
        <v>3</v>
      </c>
      <c r="AH39" s="25">
        <f>6-AG39</f>
        <v>3</v>
      </c>
      <c r="AI39" s="24">
        <f>AI31</f>
        <v>1</v>
      </c>
    </row>
    <row r="40" spans="2:35" ht="12.75">
      <c r="B40" s="24">
        <f>B32</f>
        <v>4</v>
      </c>
      <c r="C40" s="25">
        <f>IF(C36&gt;C37,2,0)+IF(C36&gt;C34,2,0)+IF(C36&gt;C35,2,0)+IF(C36=C37,1,0)+IF(C36=C34,1,0)+IF(C36=C35,1,0)</f>
        <v>3</v>
      </c>
      <c r="D40" s="25">
        <f>6-C40</f>
        <v>3</v>
      </c>
      <c r="E40" s="24">
        <f>E32</f>
        <v>2</v>
      </c>
      <c r="G40" s="24">
        <f>G32</f>
        <v>5</v>
      </c>
      <c r="H40" s="25">
        <f>IF(H36&gt;H37,2,0)+IF(H36&gt;H34,2,0)+IF(H36&gt;H35,2,0)+IF(H36=H37,1,0)+IF(H36=H34,1,0)+IF(H36=H35,1,0)</f>
        <v>3</v>
      </c>
      <c r="I40" s="25">
        <f>6-H40</f>
        <v>3</v>
      </c>
      <c r="J40" s="24">
        <f>J32</f>
        <v>3</v>
      </c>
      <c r="L40" s="24">
        <f>L32</f>
        <v>6</v>
      </c>
      <c r="M40" s="25">
        <f>IF(M36&gt;M37,2,0)+IF(M36&gt;M34,2,0)+IF(M36&gt;M35,2,0)+IF(M36=M37,1,0)+IF(M36=M34,1,0)+IF(M36=M35,1,0)</f>
        <v>3</v>
      </c>
      <c r="N40" s="25">
        <f>6-M40</f>
        <v>3</v>
      </c>
      <c r="O40" s="24">
        <f>O32</f>
        <v>4</v>
      </c>
      <c r="Q40" s="24">
        <f>Q32</f>
        <v>2</v>
      </c>
      <c r="R40" s="25">
        <f>IF(R36&gt;R37,2,0)+IF(R36&gt;R34,2,0)+IF(R36&gt;R35,2,0)+IF(R36=R37,1,0)+IF(R36=R34,1,0)+IF(R36=R35,1,0)</f>
        <v>3</v>
      </c>
      <c r="S40" s="25">
        <f>6-R40</f>
        <v>3</v>
      </c>
      <c r="T40" s="24">
        <f>T32</f>
        <v>1</v>
      </c>
      <c r="V40" s="24">
        <f>V32</f>
        <v>3</v>
      </c>
      <c r="W40" s="25">
        <f>IF(W36&gt;W37,2,0)+IF(W36&gt;W34,2,0)+IF(W36&gt;W35,2,0)+IF(W36=W37,1,0)+IF(W36=W34,1,0)+IF(W36=W35,1,0)</f>
        <v>3</v>
      </c>
      <c r="X40" s="25">
        <f>6-W40</f>
        <v>3</v>
      </c>
      <c r="Y40" s="24">
        <f>Y32</f>
        <v>2</v>
      </c>
      <c r="AA40" s="24">
        <f>AA32</f>
        <v>8</v>
      </c>
      <c r="AB40" s="25">
        <f>IF(AB36&gt;AB37,2,0)+IF(AB36&gt;AB34,2,0)+IF(AB36&gt;AB35,2,0)+IF(AB36=AB37,1,0)+IF(AB36=AB34,1,0)+IF(AB36=AB35,1,0)</f>
        <v>3</v>
      </c>
      <c r="AC40" s="25">
        <f>6-AB40</f>
        <v>3</v>
      </c>
      <c r="AD40" s="24">
        <f>AD32</f>
        <v>6</v>
      </c>
      <c r="AF40" s="24">
        <f>AF32</f>
        <v>6</v>
      </c>
      <c r="AG40" s="25">
        <f>IF(AG36&gt;AG37,2,0)+IF(AG36&gt;AG34,2,0)+IF(AG36&gt;AG35,2,0)+IF(AG36=AG37,1,0)+IF(AG36=AG34,1,0)+IF(AG36=AG35,1,0)</f>
        <v>3</v>
      </c>
      <c r="AH40" s="25">
        <f>6-AG40</f>
        <v>3</v>
      </c>
      <c r="AI40" s="24">
        <f>AI32</f>
        <v>2</v>
      </c>
    </row>
    <row r="41" spans="2:35" ht="12.75">
      <c r="B41" s="24">
        <f>B33</f>
        <v>7</v>
      </c>
      <c r="C41" s="25">
        <f>IF(C37&gt;C34,2,0)+IF(C37&gt;C35,2,0)+IF(C37&gt;C36,2,0)+IF(C37=C34,1,0)+IF(C37=C35,1,0)+IF(C37=C36,1,0)</f>
        <v>3</v>
      </c>
      <c r="D41" s="25">
        <f>6-C41</f>
        <v>3</v>
      </c>
      <c r="E41" s="24">
        <f>E33</f>
        <v>3</v>
      </c>
      <c r="G41" s="24">
        <f>G33</f>
        <v>1</v>
      </c>
      <c r="H41" s="25">
        <f>IF(H37&gt;H34,2,0)+IF(H37&gt;H35,2,0)+IF(H37&gt;H36,2,0)+IF(H37=H34,1,0)+IF(H37=H35,1,0)+IF(H37=H36,1,0)</f>
        <v>3</v>
      </c>
      <c r="I41" s="25">
        <f>6-H41</f>
        <v>3</v>
      </c>
      <c r="J41" s="24">
        <f>J33</f>
        <v>4</v>
      </c>
      <c r="L41" s="24">
        <f>L33</f>
        <v>2</v>
      </c>
      <c r="M41" s="25">
        <f>IF(M37&gt;M34,2,0)+IF(M37&gt;M35,2,0)+IF(M37&gt;M36,2,0)+IF(M37=M34,1,0)+IF(M37=M35,1,0)+IF(M37=M36,1,0)</f>
        <v>3</v>
      </c>
      <c r="N41" s="25">
        <f>6-M41</f>
        <v>3</v>
      </c>
      <c r="O41" s="24">
        <f>O33</f>
        <v>5</v>
      </c>
      <c r="Q41" s="24">
        <f>Q33</f>
        <v>7</v>
      </c>
      <c r="R41" s="25">
        <f>IF(R37&gt;R34,2,0)+IF(R37&gt;R35,2,0)+IF(R37&gt;R36,2,0)+IF(R37=R34,1,0)+IF(R37=R35,1,0)+IF(R37=R36,1,0)</f>
        <v>3</v>
      </c>
      <c r="S41" s="25">
        <f>6-R41</f>
        <v>3</v>
      </c>
      <c r="T41" s="24">
        <f>T33</f>
        <v>5</v>
      </c>
      <c r="V41" s="24">
        <f>V33</f>
        <v>1</v>
      </c>
      <c r="W41" s="25">
        <f>IF(W37&gt;W34,2,0)+IF(W37&gt;W35,2,0)+IF(W37&gt;W36,2,0)+IF(W37=W34,1,0)+IF(W37=W35,1,0)+IF(W37=W36,1,0)</f>
        <v>3</v>
      </c>
      <c r="X41" s="25">
        <f>6-W41</f>
        <v>3</v>
      </c>
      <c r="Y41" s="24">
        <f>Y33</f>
        <v>6</v>
      </c>
      <c r="AA41" s="24">
        <f>AA33</f>
        <v>4</v>
      </c>
      <c r="AB41" s="25">
        <f>IF(AB37&gt;AB34,2,0)+IF(AB37&gt;AB35,2,0)+IF(AB37&gt;AB36,2,0)+IF(AB37=AB34,1,0)+IF(AB37=AB35,1,0)+IF(AB37=AB36,1,0)</f>
        <v>3</v>
      </c>
      <c r="AC41" s="25">
        <f>6-AB41</f>
        <v>3</v>
      </c>
      <c r="AD41" s="24">
        <f>AD33</f>
        <v>3</v>
      </c>
      <c r="AF41" s="24">
        <f>AF33</f>
        <v>8</v>
      </c>
      <c r="AG41" s="25">
        <f>IF(AG37&gt;AG34,2,0)+IF(AG37&gt;AG35,2,0)+IF(AG37&gt;AG36,2,0)+IF(AG37=AG34,1,0)+IF(AG37=AG35,1,0)+IF(AG37=AG36,1,0)</f>
        <v>3</v>
      </c>
      <c r="AH41" s="25">
        <f>6-AG41</f>
        <v>3</v>
      </c>
      <c r="AI41" s="24">
        <f>AI33</f>
        <v>7</v>
      </c>
    </row>
    <row r="42" spans="2:35" ht="13.5" thickBot="1">
      <c r="B42" s="24"/>
      <c r="C42" s="25"/>
      <c r="D42" s="25"/>
      <c r="E42" s="24"/>
      <c r="G42" s="24"/>
      <c r="H42" s="25"/>
      <c r="I42" s="25"/>
      <c r="J42" s="24"/>
      <c r="L42" s="24"/>
      <c r="M42" s="25"/>
      <c r="N42" s="25"/>
      <c r="O42" s="24"/>
      <c r="Q42" s="24"/>
      <c r="R42" s="25"/>
      <c r="S42" s="25"/>
      <c r="T42" s="24"/>
      <c r="V42" s="24"/>
      <c r="W42" s="25"/>
      <c r="X42" s="25"/>
      <c r="Y42" s="24"/>
      <c r="AA42" s="24"/>
      <c r="AB42" s="25"/>
      <c r="AC42" s="25"/>
      <c r="AD42" s="24"/>
      <c r="AF42" s="24"/>
      <c r="AG42" s="25"/>
      <c r="AH42" s="25"/>
      <c r="AI42" s="24"/>
    </row>
    <row r="43" spans="2:35" ht="12.75">
      <c r="B43" s="108"/>
      <c r="C43" s="107">
        <f>SUM(C47:C50)</f>
        <v>0</v>
      </c>
      <c r="D43" s="107">
        <f>SUM(D47:D50)</f>
        <v>0</v>
      </c>
      <c r="E43" s="39"/>
      <c r="G43" s="108"/>
      <c r="H43" s="107">
        <f>SUM(H47:H50)</f>
        <v>0</v>
      </c>
      <c r="I43" s="107">
        <f>SUM(I47:I50)</f>
        <v>0</v>
      </c>
      <c r="J43" s="39"/>
      <c r="L43" s="108"/>
      <c r="M43" s="107">
        <f>SUM(M47:M50)</f>
        <v>0</v>
      </c>
      <c r="N43" s="107">
        <f>SUM(N47:N50)</f>
        <v>0</v>
      </c>
      <c r="O43" s="39"/>
      <c r="Q43" s="108"/>
      <c r="R43" s="107">
        <f>SUM(R47:R50)</f>
        <v>0</v>
      </c>
      <c r="S43" s="107">
        <f>SUM(S47:S50)</f>
        <v>0</v>
      </c>
      <c r="T43" s="39"/>
      <c r="V43" s="108"/>
      <c r="W43" s="107">
        <f>SUM(W47:W50)</f>
        <v>0</v>
      </c>
      <c r="X43" s="107">
        <f>SUM(X47:X50)</f>
        <v>0</v>
      </c>
      <c r="Y43" s="39"/>
      <c r="AA43" s="108"/>
      <c r="AB43" s="107">
        <f>SUM(AB47:AB50)</f>
        <v>0</v>
      </c>
      <c r="AC43" s="107">
        <f>SUM(AC47:AC50)</f>
        <v>0</v>
      </c>
      <c r="AD43" s="39"/>
      <c r="AF43" s="108"/>
      <c r="AG43" s="107">
        <f>SUM(AG47:AG50)</f>
        <v>0</v>
      </c>
      <c r="AH43" s="107">
        <f>SUM(AH47:AH50)</f>
        <v>0</v>
      </c>
      <c r="AI43" s="39"/>
    </row>
    <row r="44" spans="2:35" ht="13.5" thickBot="1">
      <c r="B44" s="40">
        <v>8</v>
      </c>
      <c r="C44" s="196">
        <f>IF(C43-D43&gt;0,C43-D43,D43-C43)</f>
        <v>0</v>
      </c>
      <c r="D44" s="196"/>
      <c r="E44" s="41">
        <v>1</v>
      </c>
      <c r="G44" s="40">
        <v>8</v>
      </c>
      <c r="H44" s="196">
        <f>IF(H43-I43&gt;0,H43-I43,I43-H43)</f>
        <v>0</v>
      </c>
      <c r="I44" s="196"/>
      <c r="J44" s="41">
        <v>2</v>
      </c>
      <c r="L44" s="40">
        <v>8</v>
      </c>
      <c r="M44" s="196">
        <f>IF(M43-N43&gt;0,M43-N43,N43-M43)</f>
        <v>0</v>
      </c>
      <c r="N44" s="196"/>
      <c r="O44" s="41">
        <v>3</v>
      </c>
      <c r="Q44" s="40">
        <v>8</v>
      </c>
      <c r="R44" s="196">
        <f>IF(R43-S43&gt;0,R43-S43,S43-R43)</f>
        <v>0</v>
      </c>
      <c r="S44" s="196"/>
      <c r="T44" s="41">
        <v>4</v>
      </c>
      <c r="V44" s="40">
        <v>8</v>
      </c>
      <c r="W44" s="196">
        <f>IF(W43-X43&gt;0,W43-X43,X43-W43)</f>
        <v>0</v>
      </c>
      <c r="X44" s="196"/>
      <c r="Y44" s="41">
        <v>5</v>
      </c>
      <c r="AA44" s="40">
        <v>8</v>
      </c>
      <c r="AB44" s="196">
        <f>IF(AB43-AC43&gt;0,AB43-AC43,AC43-AB43)</f>
        <v>0</v>
      </c>
      <c r="AC44" s="196"/>
      <c r="AD44" s="41">
        <v>6</v>
      </c>
      <c r="AF44" s="40">
        <v>8</v>
      </c>
      <c r="AG44" s="196">
        <f>IF(AG43-AH43&gt;0,AG43-AH43,AH43-AG43)</f>
        <v>0</v>
      </c>
      <c r="AH44" s="196"/>
      <c r="AI44" s="41">
        <v>7</v>
      </c>
    </row>
    <row r="45" spans="2:35" ht="12.75">
      <c r="B45" s="42"/>
      <c r="C45" s="130">
        <f>IF(C43&gt;D43,C44/C43,0)</f>
        <v>0</v>
      </c>
      <c r="D45" s="131">
        <f>IF(D43&gt;C43,C44/D43,0)</f>
        <v>0</v>
      </c>
      <c r="E45" s="43"/>
      <c r="G45" s="42"/>
      <c r="H45" s="130">
        <f>IF(H43&gt;I43,H44/H43,0)</f>
        <v>0</v>
      </c>
      <c r="I45" s="131">
        <f>IF(I43&gt;H43,H44/I43,0)</f>
        <v>0</v>
      </c>
      <c r="J45" s="43"/>
      <c r="L45" s="42"/>
      <c r="M45" s="130">
        <f>IF(M43&gt;N43,M44/M43,0)</f>
        <v>0</v>
      </c>
      <c r="N45" s="131">
        <f>IF(N43&gt;M43,M44/N43,0)</f>
        <v>0</v>
      </c>
      <c r="O45" s="43"/>
      <c r="Q45" s="42"/>
      <c r="R45" s="130">
        <f>IF(R43&gt;S43,R44/R43,0)</f>
        <v>0</v>
      </c>
      <c r="S45" s="131">
        <f>IF(S43&gt;R43,R44/S43,0)</f>
        <v>0</v>
      </c>
      <c r="T45" s="43"/>
      <c r="V45" s="42"/>
      <c r="W45" s="130">
        <f>IF(W43&gt;X43,W44/W43,0)</f>
        <v>0</v>
      </c>
      <c r="X45" s="131">
        <f>IF(X43&gt;W43,W44/X43,0)</f>
        <v>0</v>
      </c>
      <c r="Y45" s="43"/>
      <c r="AA45" s="42"/>
      <c r="AB45" s="130">
        <f>IF(AB43&gt;AC43,AB44/AB43,0)</f>
        <v>0</v>
      </c>
      <c r="AC45" s="131">
        <f>IF(AC43&gt;AB43,AB44/AC43,0)</f>
        <v>0</v>
      </c>
      <c r="AD45" s="43"/>
      <c r="AF45" s="42"/>
      <c r="AG45" s="130">
        <f>IF(AG43&gt;AH43,AG44/AG43,0)</f>
        <v>0</v>
      </c>
      <c r="AH45" s="131">
        <f>IF(AH43&gt;AG43,AG44/AH43,0)</f>
        <v>0</v>
      </c>
      <c r="AI45" s="43"/>
    </row>
    <row r="46" spans="2:35" ht="13.5" thickBot="1">
      <c r="B46" s="42"/>
      <c r="C46" s="132">
        <f>IF(C45&gt;0,IF(C45&gt;$AK$1,IF(C45&gt;$AK$2,IF(C45&gt;$AK$3,IF(C45&gt;$AK$4,$AL$5,$AL$4),$AL$3),$AL$2),$AL$1),IF(D45&gt;0,IF(D45&gt;$AK$1,IF(D45&gt;$AK$2,IF(D45&gt;$AK$3,IF(D45&gt;$AK$4,0,$AL$5-$AL$4),$AL$3),$AL$2),$AL$1),$AL$1))</f>
        <v>4.5</v>
      </c>
      <c r="D46" s="133">
        <f>$AL$5-C46</f>
        <v>4.5</v>
      </c>
      <c r="E46" s="109"/>
      <c r="F46" s="110"/>
      <c r="G46" s="139"/>
      <c r="H46" s="132">
        <f>IF(H45&gt;0,IF(H45&gt;$AK$1,IF(H45&gt;$AK$2,IF(H45&gt;$AK$3,IF(H45&gt;$AK$4,$AL$5,$AL$4),$AL$3),$AL$2),$AL$1),IF(I45&gt;0,IF(I45&gt;$AK$1,IF(I45&gt;$AK$2,IF(I45&gt;$AK$3,IF(I45&gt;$AK$4,0,$AL$5-$AL$4),$AL$3),$AL$2),$AL$1),$AL$1))</f>
        <v>4.5</v>
      </c>
      <c r="I46" s="133">
        <f>$AL$5-H46</f>
        <v>4.5</v>
      </c>
      <c r="J46" s="140"/>
      <c r="K46" s="110"/>
      <c r="L46" s="139"/>
      <c r="M46" s="132">
        <f>IF(M45&gt;0,IF(M45&gt;$AK$1,IF(M45&gt;$AK$2,IF(M45&gt;$AK$3,IF(M45&gt;$AK$4,$AL$5,$AL$4),$AL$3),$AL$2),$AL$1),IF(N45&gt;0,IF(N45&gt;$AK$1,IF(N45&gt;$AK$2,IF(N45&gt;$AK$3,IF(N45&gt;$AK$4,0,$AL$5-$AL$4),$AL$3),$AL$2),$AL$1),$AL$1))</f>
        <v>4.5</v>
      </c>
      <c r="N46" s="133">
        <f>$AL$5-M46</f>
        <v>4.5</v>
      </c>
      <c r="O46" s="140"/>
      <c r="P46" s="110"/>
      <c r="Q46" s="139"/>
      <c r="R46" s="132">
        <f>IF(R45&gt;0,IF(R45&gt;$AK$1,IF(R45&gt;$AK$2,IF(R45&gt;$AK$3,IF(R45&gt;$AK$4,$AL$5,$AL$4),$AL$3),$AL$2),$AL$1),IF(S45&gt;0,IF(S45&gt;$AK$1,IF(S45&gt;$AK$2,IF(S45&gt;$AK$3,IF(S45&gt;$AK$4,0,$AL$5-$AL$4),$AL$3),$AL$2),$AL$1),$AL$1))</f>
        <v>4.5</v>
      </c>
      <c r="S46" s="133">
        <f>$AL$5-R46</f>
        <v>4.5</v>
      </c>
      <c r="T46" s="140"/>
      <c r="U46" s="110"/>
      <c r="V46" s="139"/>
      <c r="W46" s="132">
        <f>IF(W45&gt;0,IF(W45&gt;$AK$1,IF(W45&gt;$AK$2,IF(W45&gt;$AK$3,IF(W45&gt;$AK$4,$AL$5,$AL$4),$AL$3),$AL$2),$AL$1),IF(X45&gt;0,IF(X45&gt;$AK$1,IF(X45&gt;$AK$2,IF(X45&gt;$AK$3,IF(X45&gt;$AK$4,0,$AL$5-$AL$4),$AL$3),$AL$2),$AL$1),$AL$1))</f>
        <v>4.5</v>
      </c>
      <c r="X46" s="133">
        <f>$AL$5-W46</f>
        <v>4.5</v>
      </c>
      <c r="Y46" s="140"/>
      <c r="Z46" s="110"/>
      <c r="AA46" s="139"/>
      <c r="AB46" s="132">
        <f>IF(AB45&gt;0,IF(AB45&gt;$AK$1,IF(AB45&gt;$AK$2,IF(AB45&gt;$AK$3,IF(AB45&gt;$AK$4,$AL$5,$AL$4),$AL$3),$AL$2),$AL$1),IF(AC45&gt;0,IF(AC45&gt;$AK$1,IF(AC45&gt;$AK$2,IF(AC45&gt;$AK$3,IF(AC45&gt;$AK$4,0,$AL$5-$AL$4),$AL$3),$AL$2),$AL$1),$AL$1))</f>
        <v>4.5</v>
      </c>
      <c r="AC46" s="133">
        <f>$AL$5-AB46</f>
        <v>4.5</v>
      </c>
      <c r="AD46" s="140"/>
      <c r="AE46" s="110"/>
      <c r="AF46" s="139"/>
      <c r="AG46" s="132">
        <f>IF(AG45&gt;0,IF(AG45&gt;$AK$1,IF(AG45&gt;$AK$2,IF(AG45&gt;$AK$3,IF(AG45&gt;$AK$4,$AL$5,$AL$4),$AL$3),$AL$2),$AL$1),IF(AH45&gt;0,IF(AH45&gt;$AK$1,IF(AH45&gt;$AK$2,IF(AH45&gt;$AK$3,IF(AH45&gt;$AK$4,0,$AL$5-$AL$4),$AL$3),$AL$2),$AL$1),$AL$1))</f>
        <v>4.5</v>
      </c>
      <c r="AH46" s="133">
        <f>$AL$5-AG46</f>
        <v>4.5</v>
      </c>
      <c r="AI46" s="140"/>
    </row>
    <row r="47" spans="2:35" ht="12.75" hidden="1">
      <c r="B47" s="42"/>
      <c r="C47" s="113">
        <f>3*(C4+C17+C30)</f>
        <v>0</v>
      </c>
      <c r="D47" s="113">
        <f>3*(D4+D17+D30)</f>
        <v>0</v>
      </c>
      <c r="E47" s="114"/>
      <c r="F47" s="115"/>
      <c r="G47" s="116"/>
      <c r="H47" s="113">
        <f>3*(H4+H17+H30)</f>
        <v>0</v>
      </c>
      <c r="I47" s="113">
        <f>3*(I4+I17+I30)</f>
        <v>0</v>
      </c>
      <c r="J47" s="114"/>
      <c r="K47" s="115"/>
      <c r="L47" s="116"/>
      <c r="M47" s="113">
        <f>3*(M4+M17+M30)</f>
        <v>0</v>
      </c>
      <c r="N47" s="113">
        <f>3*(N4+N17+N30)</f>
        <v>0</v>
      </c>
      <c r="O47" s="114"/>
      <c r="P47" s="115"/>
      <c r="Q47" s="116"/>
      <c r="R47" s="113">
        <f>S4+S17+S30</f>
        <v>0</v>
      </c>
      <c r="S47" s="113">
        <f>R4+R17+R30</f>
        <v>0</v>
      </c>
      <c r="T47" s="114"/>
      <c r="U47" s="115"/>
      <c r="V47" s="116"/>
      <c r="W47" s="113">
        <f>X4+X17+X30</f>
        <v>0</v>
      </c>
      <c r="X47" s="113">
        <f>W4+W17+W30</f>
        <v>0</v>
      </c>
      <c r="Y47" s="114"/>
      <c r="Z47" s="115"/>
      <c r="AA47" s="116"/>
      <c r="AB47" s="113">
        <f>AC4+AC17+AC30</f>
        <v>0</v>
      </c>
      <c r="AC47" s="113">
        <f>AB4+AB17+AB30</f>
        <v>0</v>
      </c>
      <c r="AD47" s="114"/>
      <c r="AE47" s="115"/>
      <c r="AF47" s="116"/>
      <c r="AG47" s="113">
        <f>AH4+AH17+AH30</f>
        <v>0</v>
      </c>
      <c r="AH47" s="113">
        <f>AG4+AG17+AG30</f>
        <v>0</v>
      </c>
      <c r="AI47" s="109"/>
    </row>
    <row r="48" spans="2:35" ht="12.75" hidden="1">
      <c r="B48" s="40"/>
      <c r="C48" s="113">
        <f>D5+D18+D31</f>
        <v>0</v>
      </c>
      <c r="D48" s="113">
        <f>C5+C18+C31</f>
        <v>0</v>
      </c>
      <c r="E48" s="117"/>
      <c r="F48" s="115"/>
      <c r="G48" s="118"/>
      <c r="H48" s="113">
        <f>I5+I18+I31</f>
        <v>0</v>
      </c>
      <c r="I48" s="113">
        <f>H5+H18+H31</f>
        <v>0</v>
      </c>
      <c r="J48" s="117"/>
      <c r="K48" s="115"/>
      <c r="L48" s="118"/>
      <c r="M48" s="113">
        <f>N5+N18+N31</f>
        <v>0</v>
      </c>
      <c r="N48" s="113">
        <f>M5+M18+M31</f>
        <v>0</v>
      </c>
      <c r="O48" s="117"/>
      <c r="P48" s="115"/>
      <c r="Q48" s="118"/>
      <c r="R48" s="113">
        <f>3*(R5+R18+R31)</f>
        <v>0</v>
      </c>
      <c r="S48" s="113">
        <f>3*(S5+S18+S31)</f>
        <v>0</v>
      </c>
      <c r="T48" s="117"/>
      <c r="U48" s="115"/>
      <c r="V48" s="118"/>
      <c r="W48" s="113">
        <f>3*(W5+W18+W31)</f>
        <v>0</v>
      </c>
      <c r="X48" s="113">
        <f>3*(X5+X18+X31)</f>
        <v>0</v>
      </c>
      <c r="Y48" s="117"/>
      <c r="Z48" s="115"/>
      <c r="AA48" s="118"/>
      <c r="AB48" s="113">
        <f>AC5+AC18+AC31</f>
        <v>0</v>
      </c>
      <c r="AC48" s="113">
        <f>AB5+AB18+AB31</f>
        <v>0</v>
      </c>
      <c r="AD48" s="117"/>
      <c r="AE48" s="103"/>
      <c r="AF48" s="118"/>
      <c r="AG48" s="113">
        <f>AH5+AH18+AH31</f>
        <v>0</v>
      </c>
      <c r="AH48" s="113">
        <f>AH7+AH20+AH33+AG4+AG17+AG30</f>
        <v>0</v>
      </c>
      <c r="AI48" s="41"/>
    </row>
    <row r="49" spans="2:35" ht="12.75" hidden="1">
      <c r="B49" s="40"/>
      <c r="C49" s="113">
        <f>D6+D19+D32</f>
        <v>0</v>
      </c>
      <c r="D49" s="113">
        <f>C6+C19+C32</f>
        <v>0</v>
      </c>
      <c r="E49" s="117"/>
      <c r="F49" s="115"/>
      <c r="G49" s="118"/>
      <c r="H49" s="113">
        <f>I6+I19+I32</f>
        <v>0</v>
      </c>
      <c r="I49" s="113">
        <f>H6+H19+H32</f>
        <v>0</v>
      </c>
      <c r="J49" s="117"/>
      <c r="K49" s="115"/>
      <c r="L49" s="118"/>
      <c r="M49" s="113">
        <f>N6+N19+N32</f>
        <v>0</v>
      </c>
      <c r="N49" s="113">
        <f>M6+M19+M32</f>
        <v>0</v>
      </c>
      <c r="O49" s="117"/>
      <c r="P49" s="115"/>
      <c r="Q49" s="118"/>
      <c r="R49" s="113">
        <f>S6+S19+S32</f>
        <v>0</v>
      </c>
      <c r="S49" s="113">
        <f>R6+R19+R32</f>
        <v>0</v>
      </c>
      <c r="T49" s="117"/>
      <c r="U49" s="115"/>
      <c r="V49" s="118"/>
      <c r="W49" s="113">
        <f>X6+X19+X32</f>
        <v>0</v>
      </c>
      <c r="X49" s="113">
        <f>W6+W19+W32</f>
        <v>0</v>
      </c>
      <c r="Y49" s="117"/>
      <c r="Z49" s="115"/>
      <c r="AA49" s="118"/>
      <c r="AB49" s="113">
        <f>3*(AB6+AB19+AB32)</f>
        <v>0</v>
      </c>
      <c r="AC49" s="113">
        <f>3*(AC6+AC19+AC32)</f>
        <v>0</v>
      </c>
      <c r="AD49" s="117"/>
      <c r="AE49" s="103"/>
      <c r="AF49" s="118"/>
      <c r="AG49" s="113">
        <f>AH6+AH19+AH32</f>
        <v>0</v>
      </c>
      <c r="AH49" s="113">
        <f>AG6+AG19+AG32</f>
        <v>0</v>
      </c>
      <c r="AI49" s="41"/>
    </row>
    <row r="50" spans="2:35" ht="13.5" hidden="1" thickBot="1">
      <c r="B50" s="111"/>
      <c r="C50" s="119">
        <f>D7+D20+D33</f>
        <v>0</v>
      </c>
      <c r="D50" s="119">
        <f>C7+C20+C33</f>
        <v>0</v>
      </c>
      <c r="E50" s="120"/>
      <c r="F50" s="115"/>
      <c r="G50" s="121"/>
      <c r="H50" s="119">
        <f>I7+I20+I33</f>
        <v>0</v>
      </c>
      <c r="I50" s="119">
        <f>H7+H20+H33</f>
        <v>0</v>
      </c>
      <c r="J50" s="120"/>
      <c r="K50" s="115"/>
      <c r="L50" s="121"/>
      <c r="M50" s="119">
        <f>N7+N20+N33</f>
        <v>0</v>
      </c>
      <c r="N50" s="119">
        <f>M7+M20+M33</f>
        <v>0</v>
      </c>
      <c r="O50" s="120"/>
      <c r="P50" s="115"/>
      <c r="Q50" s="121"/>
      <c r="R50" s="122">
        <f>S7+S20+S33</f>
        <v>0</v>
      </c>
      <c r="S50" s="122">
        <f>R7+R20+R33</f>
        <v>0</v>
      </c>
      <c r="T50" s="120"/>
      <c r="U50" s="115"/>
      <c r="V50" s="121"/>
      <c r="W50" s="122">
        <f>X7+X20+X33</f>
        <v>0</v>
      </c>
      <c r="X50" s="122">
        <f>W7+W20+W33</f>
        <v>0</v>
      </c>
      <c r="Y50" s="120"/>
      <c r="Z50" s="115"/>
      <c r="AA50" s="121"/>
      <c r="AB50" s="119">
        <f>AC7+AC20+AC33</f>
        <v>0</v>
      </c>
      <c r="AC50" s="119">
        <f>AB7+AB20+AB33</f>
        <v>0</v>
      </c>
      <c r="AD50" s="120"/>
      <c r="AE50" s="103"/>
      <c r="AF50" s="121"/>
      <c r="AG50" s="119">
        <f>3*(AG7+AG20+AG33)</f>
        <v>0</v>
      </c>
      <c r="AH50" s="119">
        <f>3*(AH7+AH20+AH33)</f>
        <v>0</v>
      </c>
      <c r="AI50" s="112"/>
    </row>
    <row r="51" spans="2:35" ht="13.5" thickBot="1">
      <c r="B51" s="24"/>
      <c r="C51" s="25"/>
      <c r="D51" s="25"/>
      <c r="E51" s="24"/>
      <c r="G51" s="24"/>
      <c r="H51" s="25"/>
      <c r="I51" s="25"/>
      <c r="J51" s="24"/>
      <c r="L51" s="24"/>
      <c r="M51" s="25"/>
      <c r="N51" s="25"/>
      <c r="O51" s="24"/>
      <c r="Q51" s="24"/>
      <c r="R51" s="25"/>
      <c r="S51" s="25"/>
      <c r="T51" s="24"/>
      <c r="V51" s="24"/>
      <c r="W51" s="25"/>
      <c r="X51" s="25"/>
      <c r="Y51" s="24"/>
      <c r="AA51" s="24"/>
      <c r="AB51" s="25"/>
      <c r="AC51" s="25"/>
      <c r="AD51" s="24"/>
      <c r="AF51" s="24"/>
      <c r="AG51" s="25"/>
      <c r="AH51" s="25"/>
      <c r="AI51" s="24"/>
    </row>
    <row r="52" spans="2:35" ht="12.75">
      <c r="B52" s="108"/>
      <c r="C52" s="107">
        <f>SUM(C56:C59)</f>
        <v>0</v>
      </c>
      <c r="D52" s="107">
        <f>SUM(D56:D59)</f>
        <v>0</v>
      </c>
      <c r="E52" s="39"/>
      <c r="G52" s="108"/>
      <c r="H52" s="107">
        <f>SUM(H56:H59)</f>
        <v>0</v>
      </c>
      <c r="I52" s="107">
        <f>SUM(I56:I59)</f>
        <v>0</v>
      </c>
      <c r="J52" s="39"/>
      <c r="L52" s="108"/>
      <c r="M52" s="107">
        <f>SUM(M56:M59)</f>
        <v>0</v>
      </c>
      <c r="N52" s="107">
        <f>SUM(N56:N59)</f>
        <v>0</v>
      </c>
      <c r="O52" s="39"/>
      <c r="Q52" s="108"/>
      <c r="R52" s="107">
        <f>SUM(R56:R59)</f>
        <v>0</v>
      </c>
      <c r="S52" s="107">
        <f>SUM(S56:S59)</f>
        <v>0</v>
      </c>
      <c r="T52" s="39"/>
      <c r="V52" s="108"/>
      <c r="W52" s="107">
        <f>SUM(W56:W59)</f>
        <v>0</v>
      </c>
      <c r="X52" s="107">
        <f>SUM(X56:X59)</f>
        <v>0</v>
      </c>
      <c r="Y52" s="39"/>
      <c r="AA52" s="108"/>
      <c r="AB52" s="107">
        <f>SUM(AB56:AB59)</f>
        <v>0</v>
      </c>
      <c r="AC52" s="107">
        <f>SUM(AC56:AC59)</f>
        <v>0</v>
      </c>
      <c r="AD52" s="39"/>
      <c r="AF52" s="108"/>
      <c r="AG52" s="107">
        <f>SUM(AG56:AG59)</f>
        <v>0</v>
      </c>
      <c r="AH52" s="107">
        <f>SUM(AH56:AH59)</f>
        <v>0</v>
      </c>
      <c r="AI52" s="39"/>
    </row>
    <row r="53" spans="2:35" ht="13.5" thickBot="1">
      <c r="B53" s="40">
        <v>1</v>
      </c>
      <c r="C53" s="196">
        <f>IF(C52-D52&gt;0,C52-D52,D52-C52)</f>
        <v>0</v>
      </c>
      <c r="D53" s="196"/>
      <c r="E53" s="41">
        <v>7</v>
      </c>
      <c r="G53" s="40">
        <v>2</v>
      </c>
      <c r="H53" s="196">
        <f>IF(H52-I52&gt;0,H52-I52,I52-H52)</f>
        <v>0</v>
      </c>
      <c r="I53" s="196"/>
      <c r="J53" s="41">
        <v>7</v>
      </c>
      <c r="L53" s="40">
        <v>3</v>
      </c>
      <c r="M53" s="196">
        <f>IF(M52-N52&gt;0,M52-N52,N52-M52)</f>
        <v>0</v>
      </c>
      <c r="N53" s="196"/>
      <c r="O53" s="41">
        <v>7</v>
      </c>
      <c r="Q53" s="40">
        <v>4</v>
      </c>
      <c r="R53" s="196">
        <f>IF(R52-S52&gt;0,R52-S52,S52-R52)</f>
        <v>0</v>
      </c>
      <c r="S53" s="196"/>
      <c r="T53" s="41">
        <v>7</v>
      </c>
      <c r="V53" s="40">
        <v>5</v>
      </c>
      <c r="W53" s="196">
        <f>IF(W52-X52&gt;0,W52-X52,X52-W52)</f>
        <v>0</v>
      </c>
      <c r="X53" s="196"/>
      <c r="Y53" s="41">
        <v>7</v>
      </c>
      <c r="AA53" s="40">
        <v>6</v>
      </c>
      <c r="AB53" s="196">
        <f>IF(AB52-AC52&gt;0,AB52-AC52,AC52-AB52)</f>
        <v>0</v>
      </c>
      <c r="AC53" s="196"/>
      <c r="AD53" s="41">
        <v>7</v>
      </c>
      <c r="AF53" s="40">
        <v>1</v>
      </c>
      <c r="AG53" s="196">
        <f>IF(AG52-AH52&gt;0,AG52-AH52,AH52-AG52)</f>
        <v>0</v>
      </c>
      <c r="AH53" s="196"/>
      <c r="AI53" s="41">
        <v>4</v>
      </c>
    </row>
    <row r="54" spans="2:35" ht="12.75">
      <c r="B54" s="42"/>
      <c r="C54" s="130">
        <f>IF(C52&gt;D52,C53/C52,0)</f>
        <v>0</v>
      </c>
      <c r="D54" s="131">
        <f>IF(D52&gt;C52,C53/D52,0)</f>
        <v>0</v>
      </c>
      <c r="E54" s="43"/>
      <c r="G54" s="42"/>
      <c r="H54" s="130">
        <f>IF(H52&gt;I52,H53/H52,0)</f>
        <v>0</v>
      </c>
      <c r="I54" s="131">
        <f>IF(I52&gt;H52,H53/I52,0)</f>
        <v>0</v>
      </c>
      <c r="J54" s="43"/>
      <c r="L54" s="42"/>
      <c r="M54" s="130">
        <f>IF(M52&gt;N52,M53/M52,0)</f>
        <v>0</v>
      </c>
      <c r="N54" s="131">
        <f>IF(N52&gt;M52,M53/N52,0)</f>
        <v>0</v>
      </c>
      <c r="O54" s="43"/>
      <c r="Q54" s="42"/>
      <c r="R54" s="130">
        <f>IF(R52&gt;S52,R53/R52,0)</f>
        <v>0</v>
      </c>
      <c r="S54" s="131">
        <f>IF(S52&gt;R52,R53/S52,0)</f>
        <v>0</v>
      </c>
      <c r="T54" s="43"/>
      <c r="V54" s="42"/>
      <c r="W54" s="130">
        <f>IF(W52&gt;X52,W53/W52,0)</f>
        <v>0</v>
      </c>
      <c r="X54" s="131">
        <f>IF(X52&gt;W52,W53/X52,0)</f>
        <v>0</v>
      </c>
      <c r="Y54" s="43"/>
      <c r="AA54" s="42"/>
      <c r="AB54" s="130">
        <f>IF(AB52&gt;AC52,AB53/AB52,0)</f>
        <v>0</v>
      </c>
      <c r="AC54" s="131">
        <f>IF(AC52&gt;AB52,AB53/AC52,0)</f>
        <v>0</v>
      </c>
      <c r="AD54" s="43"/>
      <c r="AF54" s="42"/>
      <c r="AG54" s="130">
        <f>IF(AG52&gt;AH52,AG53/AG52,0)</f>
        <v>0</v>
      </c>
      <c r="AH54" s="131">
        <f>IF(AH52&gt;AG52,AG53/AH52,0)</f>
        <v>0</v>
      </c>
      <c r="AI54" s="43"/>
    </row>
    <row r="55" spans="2:35" ht="13.5" thickBot="1">
      <c r="B55" s="42"/>
      <c r="C55" s="132">
        <f>IF(C54&gt;0,IF(C54&gt;$AK$1,IF(C54&gt;$AK$2,IF(C54&gt;$AK$3,IF(C54&gt;$AK$4,$AL$5,$AL$4),$AL$3),$AL$2),$AL$1),IF(D54&gt;0,IF(D54&gt;$AK$1,IF(D54&gt;$AK$2,IF(D54&gt;$AK$3,IF(D54&gt;$AK$4,0,$AL$5-$AL$4),$AL$3),$AL$2),$AL$1),$AL$1))</f>
        <v>4.5</v>
      </c>
      <c r="D55" s="133">
        <f>$AL$5-C55</f>
        <v>4.5</v>
      </c>
      <c r="E55" s="109"/>
      <c r="F55" s="110"/>
      <c r="G55" s="139"/>
      <c r="H55" s="132">
        <f>IF(H54&gt;0,IF(H54&gt;$AK$1,IF(H54&gt;$AK$2,IF(H54&gt;$AK$3,IF(H54&gt;$AK$4,$AL$5,$AL$4),$AL$3),$AL$2),$AL$1),IF(I54&gt;0,IF(I54&gt;$AK$1,IF(I54&gt;$AK$2,IF(I54&gt;$AK$3,IF(I54&gt;$AK$4,0,$AL$5-$AL$4),$AL$3),$AL$2),$AL$1),$AL$1))</f>
        <v>4.5</v>
      </c>
      <c r="I55" s="133">
        <f>$AL$5-H55</f>
        <v>4.5</v>
      </c>
      <c r="J55" s="140"/>
      <c r="K55" s="110"/>
      <c r="L55" s="139"/>
      <c r="M55" s="132">
        <f>IF(M54&gt;0,IF(M54&gt;$AK$1,IF(M54&gt;$AK$2,IF(M54&gt;$AK$3,IF(M54&gt;$AK$4,$AL$5,$AL$4),$AL$3),$AL$2),$AL$1),IF(N54&gt;0,IF(N54&gt;$AK$1,IF(N54&gt;$AK$2,IF(N54&gt;$AK$3,IF(N54&gt;$AK$4,0,$AL$5-$AL$4),$AL$3),$AL$2),$AL$1),$AL$1))</f>
        <v>4.5</v>
      </c>
      <c r="N55" s="133">
        <f>$AL$5-M55</f>
        <v>4.5</v>
      </c>
      <c r="O55" s="140"/>
      <c r="P55" s="110"/>
      <c r="Q55" s="139"/>
      <c r="R55" s="132">
        <f>IF(R54&gt;0,IF(R54&gt;$AK$1,IF(R54&gt;$AK$2,IF(R54&gt;$AK$3,IF(R54&gt;$AK$4,$AL$5,$AL$4),$AL$3),$AL$2),$AL$1),IF(S54&gt;0,IF(S54&gt;$AK$1,IF(S54&gt;$AK$2,IF(S54&gt;$AK$3,IF(S54&gt;$AK$4,0,$AL$5-$AL$4),$AL$3),$AL$2),$AL$1),$AL$1))</f>
        <v>4.5</v>
      </c>
      <c r="S55" s="133">
        <f>$AL$5-R55</f>
        <v>4.5</v>
      </c>
      <c r="T55" s="140"/>
      <c r="U55" s="110"/>
      <c r="V55" s="139"/>
      <c r="W55" s="132">
        <f>IF(W54&gt;0,IF(W54&gt;$AK$1,IF(W54&gt;$AK$2,IF(W54&gt;$AK$3,IF(W54&gt;$AK$4,$AL$5,$AL$4),$AL$3),$AL$2),$AL$1),IF(X54&gt;0,IF(X54&gt;$AK$1,IF(X54&gt;$AK$2,IF(X54&gt;$AK$3,IF(X54&gt;$AK$4,0,$AL$5-$AL$4),$AL$3),$AL$2),$AL$1),$AL$1))</f>
        <v>4.5</v>
      </c>
      <c r="X55" s="133">
        <f>$AL$5-W55</f>
        <v>4.5</v>
      </c>
      <c r="Y55" s="140"/>
      <c r="Z55" s="110"/>
      <c r="AA55" s="139"/>
      <c r="AB55" s="132">
        <f>IF(AB54&gt;0,IF(AB54&gt;$AK$1,IF(AB54&gt;$AK$2,IF(AB54&gt;$AK$3,IF(AB54&gt;$AK$4,$AL$5,$AL$4),$AL$3),$AL$2),$AL$1),IF(AC54&gt;0,IF(AC54&gt;$AK$1,IF(AC54&gt;$AK$2,IF(AC54&gt;$AK$3,IF(AC54&gt;$AK$4,0,$AL$5-$AL$4),$AL$3),$AL$2),$AL$1),$AL$1))</f>
        <v>4.5</v>
      </c>
      <c r="AC55" s="133">
        <f>$AL$5-AB55</f>
        <v>4.5</v>
      </c>
      <c r="AD55" s="140"/>
      <c r="AF55" s="139"/>
      <c r="AG55" s="132">
        <f>IF(AG54&gt;0,IF(AG54&gt;$AK$1,IF(AG54&gt;$AK$2,IF(AG54&gt;$AK$3,IF(AG54&gt;$AK$4,$AL$5,$AL$4),$AL$3),$AL$2),$AL$1),IF(AH54&gt;0,IF(AH54&gt;$AK$1,IF(AH54&gt;$AK$2,IF(AH54&gt;$AK$3,IF(AH54&gt;$AK$4,0,$AL$5-$AL$4),$AL$3),$AL$2),$AL$1),$AL$1))</f>
        <v>4.5</v>
      </c>
      <c r="AH55" s="133">
        <f>$AL$5-AG55</f>
        <v>4.5</v>
      </c>
      <c r="AI55" s="140"/>
    </row>
    <row r="56" spans="2:35" ht="12.75" hidden="1">
      <c r="B56" s="40"/>
      <c r="C56" s="113">
        <f>N4+N17+N30</f>
        <v>0</v>
      </c>
      <c r="D56" s="113">
        <f>M4+M17+M30</f>
        <v>0</v>
      </c>
      <c r="E56" s="125"/>
      <c r="F56" s="115"/>
      <c r="G56" s="116"/>
      <c r="H56" s="113">
        <f>3*(AB4+AB17+AB30)</f>
        <v>0</v>
      </c>
      <c r="I56" s="113">
        <f>3*(AC4+AC17+AC30)</f>
        <v>0</v>
      </c>
      <c r="J56" s="125"/>
      <c r="K56" s="115"/>
      <c r="L56" s="116"/>
      <c r="M56" s="113">
        <f aca="true" t="shared" si="0" ref="M56:N58">C4+C17+C30</f>
        <v>0</v>
      </c>
      <c r="N56" s="113">
        <f t="shared" si="0"/>
        <v>0</v>
      </c>
      <c r="O56" s="125"/>
      <c r="P56" s="115"/>
      <c r="Q56" s="116"/>
      <c r="R56" s="113">
        <f>3*(W4+W17+W30)</f>
        <v>0</v>
      </c>
      <c r="S56" s="113">
        <f>3*(X4+X17+X30)</f>
        <v>0</v>
      </c>
      <c r="T56" s="125"/>
      <c r="U56" s="115"/>
      <c r="V56" s="116"/>
      <c r="W56" s="113">
        <f aca="true" t="shared" si="1" ref="W56:X58">R4+R17+R30</f>
        <v>0</v>
      </c>
      <c r="X56" s="113">
        <f t="shared" si="1"/>
        <v>0</v>
      </c>
      <c r="Y56" s="125"/>
      <c r="Z56" s="115"/>
      <c r="AA56" s="116"/>
      <c r="AB56" s="113">
        <f>H4+H17+H30</f>
        <v>0</v>
      </c>
      <c r="AC56" s="113">
        <f>I4+I17+I30</f>
        <v>0</v>
      </c>
      <c r="AD56" s="125"/>
      <c r="AF56" s="116"/>
      <c r="AG56" s="113">
        <f>I4+I17+I30</f>
        <v>0</v>
      </c>
      <c r="AH56" s="113">
        <f>H4+H17+H30</f>
        <v>0</v>
      </c>
      <c r="AI56" s="125"/>
    </row>
    <row r="57" spans="2:35" ht="12.75" hidden="1">
      <c r="B57" s="40"/>
      <c r="C57" s="113">
        <f>3*(M5+M18+M31)</f>
        <v>0</v>
      </c>
      <c r="D57" s="113">
        <f>3*(N5+N18+N31)</f>
        <v>0</v>
      </c>
      <c r="E57" s="125"/>
      <c r="F57" s="115"/>
      <c r="G57" s="116"/>
      <c r="H57" s="113">
        <f>AC5+AC18+AC31</f>
        <v>0</v>
      </c>
      <c r="I57" s="113">
        <f>AB5+AB18+AB31</f>
        <v>0</v>
      </c>
      <c r="J57" s="125"/>
      <c r="K57" s="115"/>
      <c r="L57" s="116"/>
      <c r="M57" s="113">
        <f t="shared" si="0"/>
        <v>0</v>
      </c>
      <c r="N57" s="113">
        <f t="shared" si="0"/>
        <v>0</v>
      </c>
      <c r="O57" s="125"/>
      <c r="P57" s="115"/>
      <c r="Q57" s="116"/>
      <c r="R57" s="113">
        <f>X5+X18+X31</f>
        <v>0</v>
      </c>
      <c r="S57" s="113">
        <f>W5+W18+W31</f>
        <v>0</v>
      </c>
      <c r="T57" s="125"/>
      <c r="U57" s="115"/>
      <c r="V57" s="116"/>
      <c r="W57" s="113">
        <f t="shared" si="1"/>
        <v>0</v>
      </c>
      <c r="X57" s="113">
        <f t="shared" si="1"/>
        <v>0</v>
      </c>
      <c r="Y57" s="125"/>
      <c r="Z57" s="115"/>
      <c r="AA57" s="116"/>
      <c r="AB57" s="113">
        <f>3*(I5+I18+I31)</f>
        <v>0</v>
      </c>
      <c r="AC57" s="113">
        <f>3*(H5+H18+H31)</f>
        <v>0</v>
      </c>
      <c r="AD57" s="125"/>
      <c r="AF57" s="116"/>
      <c r="AG57" s="113">
        <f>I5+I18+I31</f>
        <v>0</v>
      </c>
      <c r="AH57" s="113">
        <f>H5+H18+H31</f>
        <v>0</v>
      </c>
      <c r="AI57" s="125"/>
    </row>
    <row r="58" spans="2:35" ht="12.75" hidden="1">
      <c r="B58" s="40"/>
      <c r="C58" s="123">
        <f>N6+N19+N32</f>
        <v>0</v>
      </c>
      <c r="D58" s="123">
        <f>M6+M19+M32</f>
        <v>0</v>
      </c>
      <c r="E58" s="125"/>
      <c r="F58" s="115"/>
      <c r="G58" s="116"/>
      <c r="H58" s="113">
        <f>AC6+AC19+AC32</f>
        <v>0</v>
      </c>
      <c r="I58" s="113">
        <f>AB6+AB19+AB32</f>
        <v>0</v>
      </c>
      <c r="J58" s="125"/>
      <c r="K58" s="115"/>
      <c r="L58" s="116"/>
      <c r="M58" s="113">
        <f t="shared" si="0"/>
        <v>0</v>
      </c>
      <c r="N58" s="113">
        <f t="shared" si="0"/>
        <v>0</v>
      </c>
      <c r="O58" s="125"/>
      <c r="P58" s="115"/>
      <c r="Q58" s="116"/>
      <c r="R58" s="113">
        <f>X6+X19+X32</f>
        <v>0</v>
      </c>
      <c r="S58" s="113">
        <f>W6+W19+W32</f>
        <v>0</v>
      </c>
      <c r="T58" s="125"/>
      <c r="U58" s="115"/>
      <c r="V58" s="116"/>
      <c r="W58" s="113">
        <f t="shared" si="1"/>
        <v>0</v>
      </c>
      <c r="X58" s="113">
        <f t="shared" si="1"/>
        <v>0</v>
      </c>
      <c r="Y58" s="125"/>
      <c r="Z58" s="115"/>
      <c r="AA58" s="116"/>
      <c r="AB58" s="113">
        <f>H6+H19+H32</f>
        <v>0</v>
      </c>
      <c r="AC58" s="113">
        <f>I6+I19+I32</f>
        <v>0</v>
      </c>
      <c r="AD58" s="125"/>
      <c r="AF58" s="116"/>
      <c r="AG58" s="113">
        <f>I6+I19+I32</f>
        <v>0</v>
      </c>
      <c r="AH58" s="113">
        <f>H6+H19+H32</f>
        <v>0</v>
      </c>
      <c r="AI58" s="125"/>
    </row>
    <row r="59" spans="2:35" ht="13.5" hidden="1" thickBot="1">
      <c r="B59" s="111"/>
      <c r="C59" s="122">
        <f>+N7+N20+N33</f>
        <v>0</v>
      </c>
      <c r="D59" s="122">
        <f>M7+M20+M33</f>
        <v>0</v>
      </c>
      <c r="E59" s="126"/>
      <c r="F59" s="103"/>
      <c r="G59" s="127"/>
      <c r="H59" s="128">
        <f>AC7+AC20+AC33</f>
        <v>0</v>
      </c>
      <c r="I59" s="128">
        <f>AB7+AB20+AB33</f>
        <v>0</v>
      </c>
      <c r="J59" s="126"/>
      <c r="K59" s="103"/>
      <c r="L59" s="127"/>
      <c r="M59" s="129">
        <f>3*(D7+D20+D33)</f>
        <v>0</v>
      </c>
      <c r="N59" s="129">
        <f>3*(C7+C20+C33)</f>
        <v>0</v>
      </c>
      <c r="O59" s="126"/>
      <c r="P59" s="103"/>
      <c r="Q59" s="127"/>
      <c r="R59" s="129">
        <f>X7+X20+X33</f>
        <v>0</v>
      </c>
      <c r="S59" s="129">
        <f>W7+W20+W33</f>
        <v>0</v>
      </c>
      <c r="T59" s="126"/>
      <c r="U59" s="103"/>
      <c r="V59" s="127"/>
      <c r="W59" s="129">
        <f>3*(S7+S20+S33)</f>
        <v>0</v>
      </c>
      <c r="X59" s="129">
        <f>3*(R7+R20+R33)</f>
        <v>0</v>
      </c>
      <c r="Y59" s="126"/>
      <c r="Z59" s="103"/>
      <c r="AA59" s="127"/>
      <c r="AB59" s="129">
        <f>H7+H20+H33</f>
        <v>0</v>
      </c>
      <c r="AC59" s="129">
        <f>I7+I20+I33</f>
        <v>0</v>
      </c>
      <c r="AD59" s="126"/>
      <c r="AF59" s="127"/>
      <c r="AG59" s="129">
        <f>3*(H7+H20+H33)</f>
        <v>0</v>
      </c>
      <c r="AH59" s="129">
        <f>3*(I7+I20+I33)</f>
        <v>0</v>
      </c>
      <c r="AI59" s="126"/>
    </row>
    <row r="60" spans="2:35" ht="13.5" thickBot="1">
      <c r="B60" s="24"/>
      <c r="C60" s="124"/>
      <c r="D60" s="124"/>
      <c r="E60" s="104"/>
      <c r="F60" s="103"/>
      <c r="G60" s="104"/>
      <c r="H60" s="124"/>
      <c r="I60" s="124"/>
      <c r="J60" s="104"/>
      <c r="K60" s="103"/>
      <c r="L60" s="104"/>
      <c r="M60" s="124"/>
      <c r="N60" s="124"/>
      <c r="O60" s="104"/>
      <c r="P60" s="103"/>
      <c r="Q60" s="104"/>
      <c r="R60" s="124"/>
      <c r="S60" s="124"/>
      <c r="T60" s="104"/>
      <c r="U60" s="103"/>
      <c r="V60" s="104"/>
      <c r="W60" s="124"/>
      <c r="X60" s="124"/>
      <c r="Y60" s="104"/>
      <c r="Z60" s="103"/>
      <c r="AA60" s="104"/>
      <c r="AB60" s="124"/>
      <c r="AC60" s="124"/>
      <c r="AD60" s="104"/>
      <c r="AF60" s="24"/>
      <c r="AG60" s="25"/>
      <c r="AH60" s="25"/>
      <c r="AI60" s="24"/>
    </row>
    <row r="61" spans="2:35" ht="12.75">
      <c r="B61" s="108"/>
      <c r="C61" s="107">
        <f>SUM(C65:C68)</f>
        <v>0</v>
      </c>
      <c r="D61" s="107">
        <f>SUM(D65:D68)</f>
        <v>0</v>
      </c>
      <c r="E61" s="39"/>
      <c r="G61" s="108"/>
      <c r="H61" s="107">
        <f>SUM(H65:H68)</f>
        <v>0</v>
      </c>
      <c r="I61" s="107">
        <f>SUM(I65:I68)</f>
        <v>0</v>
      </c>
      <c r="J61" s="39"/>
      <c r="L61" s="108"/>
      <c r="M61" s="107">
        <f>SUM(M65:M68)</f>
        <v>0</v>
      </c>
      <c r="N61" s="107">
        <f>SUM(N65:N68)</f>
        <v>0</v>
      </c>
      <c r="O61" s="39"/>
      <c r="Q61" s="108"/>
      <c r="R61" s="107">
        <f>SUM(R65:R68)</f>
        <v>0</v>
      </c>
      <c r="S61" s="107">
        <f>SUM(S65:S68)</f>
        <v>0</v>
      </c>
      <c r="T61" s="39"/>
      <c r="V61" s="108"/>
      <c r="W61" s="107">
        <f>SUM(W65:W68)</f>
        <v>0</v>
      </c>
      <c r="X61" s="107">
        <f>SUM(X65:X68)</f>
        <v>0</v>
      </c>
      <c r="Y61" s="39"/>
      <c r="AA61" s="108"/>
      <c r="AB61" s="107">
        <f>SUM(AB65:AB68)</f>
        <v>0</v>
      </c>
      <c r="AC61" s="107">
        <f>SUM(AC65:AC68)</f>
        <v>0</v>
      </c>
      <c r="AD61" s="39"/>
      <c r="AF61" s="108"/>
      <c r="AG61" s="107">
        <f>SUM(AG65:AG68)</f>
        <v>0</v>
      </c>
      <c r="AH61" s="107">
        <f>SUM(AH65:AH68)</f>
        <v>0</v>
      </c>
      <c r="AI61" s="39"/>
    </row>
    <row r="62" spans="2:35" ht="13.5" thickBot="1">
      <c r="B62" s="40">
        <v>1</v>
      </c>
      <c r="C62" s="196">
        <f>IF(C61-D61&gt;0,C61-D61,D61-C61)</f>
        <v>0</v>
      </c>
      <c r="D62" s="196"/>
      <c r="E62" s="41">
        <v>6</v>
      </c>
      <c r="G62" s="40">
        <v>2</v>
      </c>
      <c r="H62" s="196">
        <f>IF(H61-I61&gt;0,H61-I61,I61-H61)</f>
        <v>0</v>
      </c>
      <c r="I62" s="196"/>
      <c r="J62" s="41">
        <v>6</v>
      </c>
      <c r="L62" s="40">
        <v>3</v>
      </c>
      <c r="M62" s="196">
        <f>IF(M61-N61&gt;0,M61-N61,N61-M61)</f>
        <v>0</v>
      </c>
      <c r="N62" s="196"/>
      <c r="O62" s="41">
        <v>6</v>
      </c>
      <c r="Q62" s="40">
        <v>4</v>
      </c>
      <c r="R62" s="196">
        <f>IF(R61-S61&gt;0,R61-S61,S61-R61)</f>
        <v>0</v>
      </c>
      <c r="S62" s="196"/>
      <c r="T62" s="41">
        <v>6</v>
      </c>
      <c r="V62" s="40">
        <v>5</v>
      </c>
      <c r="W62" s="196">
        <f>IF(W61-X61&gt;0,W61-X61,X61-W61)</f>
        <v>0</v>
      </c>
      <c r="X62" s="196"/>
      <c r="Y62" s="41">
        <v>6</v>
      </c>
      <c r="AA62" s="40">
        <v>1</v>
      </c>
      <c r="AB62" s="196">
        <f>IF(AB61-AC61&gt;0,AB61-AC61,AC61-AB61)</f>
        <v>0</v>
      </c>
      <c r="AC62" s="196"/>
      <c r="AD62" s="41">
        <v>2</v>
      </c>
      <c r="AF62" s="40">
        <v>2</v>
      </c>
      <c r="AG62" s="196">
        <f>IF(AG61-AH61&gt;0,AG61-AH61,AH61-AG61)</f>
        <v>0</v>
      </c>
      <c r="AH62" s="196"/>
      <c r="AI62" s="41">
        <v>4</v>
      </c>
    </row>
    <row r="63" spans="2:35" ht="12.75">
      <c r="B63" s="42"/>
      <c r="C63" s="130">
        <f>IF(C61&gt;D61,C62/C61,0)</f>
        <v>0</v>
      </c>
      <c r="D63" s="131">
        <f>IF(D61&gt;C61,C62/D61,0)</f>
        <v>0</v>
      </c>
      <c r="E63" s="43"/>
      <c r="G63" s="42"/>
      <c r="H63" s="130">
        <f>IF(H61&gt;I61,H62/H61,0)</f>
        <v>0</v>
      </c>
      <c r="I63" s="131">
        <f>IF(I61&gt;H61,H62/I61,0)</f>
        <v>0</v>
      </c>
      <c r="J63" s="43"/>
      <c r="L63" s="42"/>
      <c r="M63" s="130">
        <f>IF(M61&gt;N61,M62/M61,0)</f>
        <v>0</v>
      </c>
      <c r="N63" s="131">
        <f>IF(N61&gt;M61,M62/N61,0)</f>
        <v>0</v>
      </c>
      <c r="O63" s="43"/>
      <c r="Q63" s="42"/>
      <c r="R63" s="130">
        <f>IF(R61&gt;S61,R62/R61,0)</f>
        <v>0</v>
      </c>
      <c r="S63" s="131">
        <f>IF(S61&gt;R61,R62/S61,0)</f>
        <v>0</v>
      </c>
      <c r="T63" s="43"/>
      <c r="V63" s="42"/>
      <c r="W63" s="130">
        <f>IF(W61&gt;X61,W62/W61,0)</f>
        <v>0</v>
      </c>
      <c r="X63" s="131">
        <f>IF(X61&gt;W61,W62/X61,0)</f>
        <v>0</v>
      </c>
      <c r="Y63" s="43"/>
      <c r="AA63" s="42"/>
      <c r="AB63" s="130">
        <f>IF(AB61&gt;AC61,AB62/AB61,0)</f>
        <v>0</v>
      </c>
      <c r="AC63" s="131">
        <f>IF(AC61&gt;AB61,AB62/AC61,0)</f>
        <v>0</v>
      </c>
      <c r="AD63" s="43"/>
      <c r="AF63" s="42"/>
      <c r="AG63" s="130">
        <f>IF(AG61&gt;AH61,AG62/AG61,0)</f>
        <v>0</v>
      </c>
      <c r="AH63" s="131">
        <f>IF(AH61&gt;AG61,AG62/AH61,0)</f>
        <v>0</v>
      </c>
      <c r="AI63" s="43"/>
    </row>
    <row r="64" spans="2:35" ht="13.5" thickBot="1">
      <c r="B64" s="42"/>
      <c r="C64" s="132">
        <f>IF(C63&gt;0,IF(C63&gt;$AK$1,IF(C63&gt;$AK$2,IF(C63&gt;$AK$3,IF(C63&gt;$AK$4,$AL$5,$AL$4),$AL$3),$AL$2),$AL$1),IF(D63&gt;0,IF(D63&gt;$AK$1,IF(D63&gt;$AK$2,IF(D63&gt;$AK$3,IF(D63&gt;$AK$4,0,$AL$5-$AL$4),$AL$3),$AL$2),$AL$1),$AL$1))</f>
        <v>4.5</v>
      </c>
      <c r="D64" s="133">
        <f>$AL$5-C64</f>
        <v>4.5</v>
      </c>
      <c r="E64" s="109"/>
      <c r="G64" s="139"/>
      <c r="H64" s="132">
        <f>IF(H63&gt;0,IF(H63&gt;$AK$1,IF(H63&gt;$AK$2,IF(H63&gt;$AK$3,IF(H63&gt;$AK$4,$AL$5,$AL$4),$AL$3),$AL$2),$AL$1),IF(I63&gt;0,IF(I63&gt;$AK$1,IF(I63&gt;$AK$2,IF(I63&gt;$AK$3,IF(I63&gt;$AK$4,0,$AL$5-$AL$4),$AL$3),$AL$2),$AL$1),$AL$1))</f>
        <v>4.5</v>
      </c>
      <c r="I64" s="133">
        <f>$AL$5-H64</f>
        <v>4.5</v>
      </c>
      <c r="J64" s="140"/>
      <c r="L64" s="139"/>
      <c r="M64" s="132">
        <f>IF(M63&gt;0,IF(M63&gt;$AK$1,IF(M63&gt;$AK$2,IF(M63&gt;$AK$3,IF(M63&gt;$AK$4,$AL$5,$AL$4),$AL$3),$AL$2),$AL$1),IF(N63&gt;0,IF(N63&gt;$AK$1,IF(N63&gt;$AK$2,IF(N63&gt;$AK$3,IF(N63&gt;$AK$4,0,$AL$5-$AL$4),$AL$3),$AL$2),$AL$1),$AL$1))</f>
        <v>4.5</v>
      </c>
      <c r="N64" s="133">
        <f>$AL$5-M64</f>
        <v>4.5</v>
      </c>
      <c r="O64" s="140"/>
      <c r="Q64" s="139"/>
      <c r="R64" s="132">
        <f>IF(R63&gt;0,IF(R63&gt;$AK$1,IF(R63&gt;$AK$2,IF(R63&gt;$AK$3,IF(R63&gt;$AK$4,$AL$5,$AL$4),$AL$3),$AL$2),$AL$1),IF(S63&gt;0,IF(S63&gt;$AK$1,IF(S63&gt;$AK$2,IF(S63&gt;$AK$3,IF(S63&gt;$AK$4,0,$AL$5-$AL$4),$AL$3),$AL$2),$AL$1),$AL$1))</f>
        <v>4.5</v>
      </c>
      <c r="S64" s="133">
        <f>$AL$5-R64</f>
        <v>4.5</v>
      </c>
      <c r="T64" s="140"/>
      <c r="V64" s="139"/>
      <c r="W64" s="132">
        <f>IF(W63&gt;0,IF(W63&gt;$AK$1,IF(W63&gt;$AK$2,IF(W63&gt;$AK$3,IF(W63&gt;$AK$4,$AL$5,$AL$4),$AL$3),$AL$2),$AL$1),IF(X63&gt;0,IF(X63&gt;$AK$1,IF(X63&gt;$AK$2,IF(X63&gt;$AK$3,IF(X63&gt;$AK$4,0,$AL$5-$AL$4),$AL$3),$AL$2),$AL$1),$AL$1))</f>
        <v>4.5</v>
      </c>
      <c r="X64" s="133">
        <f>$AL$5-W64</f>
        <v>4.5</v>
      </c>
      <c r="Y64" s="140"/>
      <c r="AA64" s="139"/>
      <c r="AB64" s="132">
        <f>IF(AB63&gt;0,IF(AB63&gt;$AK$1,IF(AB63&gt;$AK$2,IF(AB63&gt;$AK$3,IF(AB63&gt;$AK$4,$AL$5,$AL$4),$AL$3),$AL$2),$AL$1),IF(AC63&gt;0,IF(AC63&gt;$AK$1,IF(AC63&gt;$AK$2,IF(AC63&gt;$AK$3,IF(AC63&gt;$AK$4,0,$AL$5-$AL$4),$AL$3),$AL$2),$AL$1),$AL$1))</f>
        <v>4.5</v>
      </c>
      <c r="AC64" s="133">
        <f>$AL$5-AB64</f>
        <v>4.5</v>
      </c>
      <c r="AD64" s="140"/>
      <c r="AF64" s="139"/>
      <c r="AG64" s="132">
        <f>IF(AG63&gt;0,IF(AG63&gt;$AK$1,IF(AG63&gt;$AK$2,IF(AG63&gt;$AK$3,IF(AG63&gt;$AK$4,$AL$5,$AL$4),$AL$3),$AL$2),$AL$1),IF(AH63&gt;0,IF(AH63&gt;$AK$1,IF(AH63&gt;$AK$2,IF(AH63&gt;$AK$3,IF(AH63&gt;$AK$4,0,$AL$5-$AL$4),$AL$3),$AL$2),$AL$1),$AL$1))</f>
        <v>4.5</v>
      </c>
      <c r="AH64" s="133">
        <f>$AL$5-AG64</f>
        <v>4.5</v>
      </c>
      <c r="AI64" s="140"/>
    </row>
    <row r="65" spans="2:35" ht="12.75" hidden="1">
      <c r="B65" s="40"/>
      <c r="C65" s="113">
        <f>X4+X17+X30</f>
        <v>0</v>
      </c>
      <c r="D65" s="113">
        <f>W4+W17+W30</f>
        <v>0</v>
      </c>
      <c r="E65" s="125"/>
      <c r="G65" s="40"/>
      <c r="H65" s="134">
        <f>AG4+AG17+AG30</f>
        <v>0</v>
      </c>
      <c r="I65" s="134">
        <f>AH4+AH17+AH30</f>
        <v>0</v>
      </c>
      <c r="J65" s="125"/>
      <c r="L65" s="40"/>
      <c r="M65" s="113">
        <f>3*(R4+R17+R30)</f>
        <v>0</v>
      </c>
      <c r="N65" s="113">
        <f>3*(S4+S17+S30)</f>
        <v>0</v>
      </c>
      <c r="O65" s="125"/>
      <c r="Q65" s="40"/>
      <c r="R65" s="113">
        <f>M4+M17+M30</f>
        <v>0</v>
      </c>
      <c r="S65" s="113">
        <f>N4+N17+N30</f>
        <v>0</v>
      </c>
      <c r="T65" s="125"/>
      <c r="V65" s="40"/>
      <c r="W65" s="113">
        <f>C4+C17+C30</f>
        <v>0</v>
      </c>
      <c r="X65" s="113">
        <f>D4+D17+D30</f>
        <v>0</v>
      </c>
      <c r="Y65" s="125"/>
      <c r="AA65" s="40"/>
      <c r="AB65" s="113">
        <f>R4+R17+R30</f>
        <v>0</v>
      </c>
      <c r="AC65" s="113">
        <f>S4+S17+S30</f>
        <v>0</v>
      </c>
      <c r="AD65" s="125"/>
      <c r="AF65" s="116"/>
      <c r="AG65" s="113">
        <f>C4+C17+C30</f>
        <v>0</v>
      </c>
      <c r="AH65" s="113">
        <f>D4+D17+D30</f>
        <v>0</v>
      </c>
      <c r="AI65" s="125"/>
    </row>
    <row r="66" spans="2:35" ht="12.75" hidden="1">
      <c r="B66" s="40"/>
      <c r="C66" s="113">
        <f>X5+X18+X31</f>
        <v>0</v>
      </c>
      <c r="D66" s="113">
        <f>W5+W18+W31</f>
        <v>0</v>
      </c>
      <c r="E66" s="125"/>
      <c r="G66" s="40"/>
      <c r="H66" s="134">
        <f>AG5+AG18+AG31</f>
        <v>0</v>
      </c>
      <c r="I66" s="134">
        <f>AH5+AH18+AH31</f>
        <v>0</v>
      </c>
      <c r="J66" s="125"/>
      <c r="L66" s="40"/>
      <c r="M66" s="113">
        <f>S5+S18+S31</f>
        <v>0</v>
      </c>
      <c r="N66" s="113">
        <f>R5+R18+R31</f>
        <v>0</v>
      </c>
      <c r="O66" s="125"/>
      <c r="Q66" s="40"/>
      <c r="R66" s="113">
        <f>M5+M18+M31</f>
        <v>0</v>
      </c>
      <c r="S66" s="113">
        <f>N5+N18+N31</f>
        <v>0</v>
      </c>
      <c r="T66" s="125"/>
      <c r="V66" s="40"/>
      <c r="W66" s="113">
        <f>3*(D5+D18+D31)</f>
        <v>0</v>
      </c>
      <c r="X66" s="113">
        <f>3*(C5+C18+C31)</f>
        <v>0</v>
      </c>
      <c r="Y66" s="125"/>
      <c r="AA66" s="40"/>
      <c r="AB66" s="113">
        <f>R5+R18+R31</f>
        <v>0</v>
      </c>
      <c r="AC66" s="113">
        <f>S5+S18+S31</f>
        <v>0</v>
      </c>
      <c r="AD66" s="125"/>
      <c r="AF66" s="116"/>
      <c r="AG66" s="113">
        <f>C5+C18+C31</f>
        <v>0</v>
      </c>
      <c r="AH66" s="113">
        <f>D5+D18+D31</f>
        <v>0</v>
      </c>
      <c r="AI66" s="125"/>
    </row>
    <row r="67" spans="2:35" ht="12.75" hidden="1">
      <c r="B67" s="40"/>
      <c r="C67" s="123">
        <f>X6+X19+X32</f>
        <v>0</v>
      </c>
      <c r="D67" s="123">
        <f>W6+W19+W32</f>
        <v>0</v>
      </c>
      <c r="E67" s="125"/>
      <c r="G67" s="40"/>
      <c r="H67" s="113">
        <f>3*(AH6+AH19+AH32)</f>
        <v>0</v>
      </c>
      <c r="I67" s="113">
        <f>3*(AG6+AG19+AG32)</f>
        <v>0</v>
      </c>
      <c r="J67" s="125"/>
      <c r="L67" s="40"/>
      <c r="M67" s="123">
        <f>S6+S19+S32</f>
        <v>0</v>
      </c>
      <c r="N67" s="123">
        <f>R6+R19+R32</f>
        <v>0</v>
      </c>
      <c r="O67" s="125"/>
      <c r="Q67" s="40"/>
      <c r="R67" s="123">
        <f>3*(N6+N19+N32)</f>
        <v>0</v>
      </c>
      <c r="S67" s="123">
        <f>3*(M6+M19+M32)</f>
        <v>0</v>
      </c>
      <c r="T67" s="125"/>
      <c r="V67" s="40"/>
      <c r="W67" s="123">
        <f>C6+C19+C32</f>
        <v>0</v>
      </c>
      <c r="X67" s="123">
        <f>D6+D19+D32</f>
        <v>0</v>
      </c>
      <c r="Y67" s="125"/>
      <c r="AA67" s="40"/>
      <c r="AB67" s="123">
        <f>3*(S6+S19+S32)</f>
        <v>0</v>
      </c>
      <c r="AC67" s="113">
        <f>3*(R6+R19+R32)</f>
        <v>0</v>
      </c>
      <c r="AD67" s="125"/>
      <c r="AF67" s="116"/>
      <c r="AG67" s="113">
        <f>3*(D6+D19+D32)</f>
        <v>0</v>
      </c>
      <c r="AH67" s="113">
        <f>3*(C6+C19+C32)</f>
        <v>0</v>
      </c>
      <c r="AI67" s="125"/>
    </row>
    <row r="68" spans="2:35" ht="13.5" hidden="1" thickBot="1">
      <c r="B68" s="111"/>
      <c r="C68" s="122">
        <f>3*(W7+W20+W33)</f>
        <v>0</v>
      </c>
      <c r="D68" s="122">
        <f>3*(X7+X20+X33)</f>
        <v>0</v>
      </c>
      <c r="E68" s="126"/>
      <c r="G68" s="111"/>
      <c r="H68" s="122">
        <f>AG7+AG20+AG33</f>
        <v>0</v>
      </c>
      <c r="I68" s="122">
        <f>AH7+AH20+AH33</f>
        <v>0</v>
      </c>
      <c r="J68" s="126"/>
      <c r="L68" s="111"/>
      <c r="M68" s="122">
        <f>S7+S20+S33</f>
        <v>0</v>
      </c>
      <c r="N68" s="122">
        <f>R7+R20+R33</f>
        <v>0</v>
      </c>
      <c r="O68" s="126"/>
      <c r="Q68" s="111"/>
      <c r="R68" s="122">
        <f>M7+M20+M33</f>
        <v>0</v>
      </c>
      <c r="S68" s="122">
        <f>N7+N20+N33</f>
        <v>0</v>
      </c>
      <c r="T68" s="126"/>
      <c r="V68" s="111"/>
      <c r="W68" s="122">
        <f>C7+C20+C33</f>
        <v>0</v>
      </c>
      <c r="X68" s="122">
        <f>D7+D20+D33</f>
        <v>0</v>
      </c>
      <c r="Y68" s="126"/>
      <c r="AA68" s="111"/>
      <c r="AB68" s="122">
        <f>R7+R20+R33</f>
        <v>0</v>
      </c>
      <c r="AC68" s="119">
        <f>S7+S20+S33</f>
        <v>0</v>
      </c>
      <c r="AD68" s="126"/>
      <c r="AF68" s="127"/>
      <c r="AG68" s="129">
        <f>C7+C20+C33</f>
        <v>0</v>
      </c>
      <c r="AH68" s="129">
        <f>D7+D20+D33</f>
        <v>0</v>
      </c>
      <c r="AI68" s="126"/>
    </row>
    <row r="69" spans="2:35" ht="13.5" thickBot="1">
      <c r="B69" s="24"/>
      <c r="C69" s="25"/>
      <c r="D69" s="25"/>
      <c r="E69" s="24"/>
      <c r="G69" s="24"/>
      <c r="H69" s="25"/>
      <c r="I69" s="25"/>
      <c r="J69" s="24"/>
      <c r="L69" s="24"/>
      <c r="M69" s="25"/>
      <c r="N69" s="25"/>
      <c r="O69" s="24"/>
      <c r="Q69" s="24"/>
      <c r="R69" s="25"/>
      <c r="S69" s="25"/>
      <c r="T69" s="24"/>
      <c r="V69" s="24"/>
      <c r="W69" s="25"/>
      <c r="X69" s="25"/>
      <c r="Y69" s="24"/>
      <c r="AA69" s="24"/>
      <c r="AB69" s="25"/>
      <c r="AC69" s="25"/>
      <c r="AD69" s="24"/>
      <c r="AF69" s="24"/>
      <c r="AG69" s="25"/>
      <c r="AH69" s="25"/>
      <c r="AI69" s="24"/>
    </row>
    <row r="70" spans="2:35" ht="12.75">
      <c r="B70" s="108"/>
      <c r="C70" s="107">
        <f>SUM(C74:C77)</f>
        <v>0</v>
      </c>
      <c r="D70" s="107">
        <f>SUM(D74:D77)</f>
        <v>0</v>
      </c>
      <c r="E70" s="39"/>
      <c r="G70" s="108"/>
      <c r="H70" s="107">
        <f>SUM(H74:H77)</f>
        <v>0</v>
      </c>
      <c r="I70" s="107">
        <f>SUM(I74:I77)</f>
        <v>0</v>
      </c>
      <c r="J70" s="39"/>
      <c r="L70" s="108"/>
      <c r="M70" s="107">
        <f>SUM(M74:M77)</f>
        <v>0</v>
      </c>
      <c r="N70" s="107">
        <f>SUM(N74:N77)</f>
        <v>0</v>
      </c>
      <c r="O70" s="39"/>
      <c r="Q70" s="108"/>
      <c r="R70" s="107">
        <f>SUM(R74:R77)</f>
        <v>0</v>
      </c>
      <c r="S70" s="107">
        <f>SUM(S74:S77)</f>
        <v>0</v>
      </c>
      <c r="T70" s="39"/>
      <c r="V70" s="108"/>
      <c r="W70" s="107">
        <f>SUM(W74:W77)</f>
        <v>0</v>
      </c>
      <c r="X70" s="107">
        <f>SUM(X74:X77)</f>
        <v>0</v>
      </c>
      <c r="Y70" s="39"/>
      <c r="AA70" s="108"/>
      <c r="AB70" s="107">
        <f>SUM(AB74:AB77)</f>
        <v>0</v>
      </c>
      <c r="AC70" s="107">
        <f>SUM(AC74:AC77)</f>
        <v>0</v>
      </c>
      <c r="AD70" s="39"/>
      <c r="AF70" s="108"/>
      <c r="AG70" s="107">
        <f>SUM(AG74:AG77)</f>
        <v>0</v>
      </c>
      <c r="AH70" s="107">
        <f>SUM(AH74:AH77)</f>
        <v>0</v>
      </c>
      <c r="AI70" s="39"/>
    </row>
    <row r="71" spans="2:35" ht="13.5" thickBot="1">
      <c r="B71" s="40">
        <v>1</v>
      </c>
      <c r="C71" s="196">
        <f>IF(C70-D70&gt;0,C70-D70,D70-C70)</f>
        <v>0</v>
      </c>
      <c r="D71" s="196"/>
      <c r="E71" s="41">
        <v>5</v>
      </c>
      <c r="G71" s="40">
        <v>2</v>
      </c>
      <c r="H71" s="196">
        <f>IF(H70-I70&gt;0,H70-I70,I70-H70)</f>
        <v>0</v>
      </c>
      <c r="I71" s="196"/>
      <c r="J71" s="41">
        <v>5</v>
      </c>
      <c r="L71" s="40">
        <v>3</v>
      </c>
      <c r="M71" s="196">
        <f>IF(M70-N70&gt;0,M70-N70,N70-M70)</f>
        <v>0</v>
      </c>
      <c r="N71" s="196"/>
      <c r="O71" s="41">
        <v>5</v>
      </c>
      <c r="Q71" s="40">
        <v>4</v>
      </c>
      <c r="R71" s="196">
        <f>IF(R70-S70&gt;0,R70-S70,S70-R70)</f>
        <v>0</v>
      </c>
      <c r="S71" s="196"/>
      <c r="T71" s="41">
        <v>5</v>
      </c>
      <c r="V71" s="40">
        <v>1</v>
      </c>
      <c r="W71" s="196">
        <f>IF(W70-X70&gt;0,W70-X70,X70-W70)</f>
        <v>0</v>
      </c>
      <c r="X71" s="196"/>
      <c r="Y71" s="41">
        <v>3</v>
      </c>
      <c r="AA71" s="40">
        <v>2</v>
      </c>
      <c r="AB71" s="196">
        <f>IF(AB70-AC70&gt;0,AB70-AC70,AC70-AB70)</f>
        <v>0</v>
      </c>
      <c r="AC71" s="196"/>
      <c r="AD71" s="41">
        <v>3</v>
      </c>
      <c r="AF71" s="40">
        <v>3</v>
      </c>
      <c r="AG71" s="196">
        <f>IF(AG70-AH70&gt;0,AG70-AH70,AH70-AG70)</f>
        <v>0</v>
      </c>
      <c r="AH71" s="196"/>
      <c r="AI71" s="41">
        <v>4</v>
      </c>
    </row>
    <row r="72" spans="2:35" ht="12.75">
      <c r="B72" s="42"/>
      <c r="C72" s="130">
        <f>IF(C70&gt;D70,C71/C70,0)</f>
        <v>0</v>
      </c>
      <c r="D72" s="131">
        <f>IF(D70&gt;C70,C71/D70,0)</f>
        <v>0</v>
      </c>
      <c r="E72" s="43"/>
      <c r="G72" s="42"/>
      <c r="H72" s="130">
        <f>IF(H70&gt;I70,H71/H70,0)</f>
        <v>0</v>
      </c>
      <c r="I72" s="131">
        <f>IF(I70&gt;H70,H71/I70,0)</f>
        <v>0</v>
      </c>
      <c r="J72" s="43"/>
      <c r="L72" s="42"/>
      <c r="M72" s="130">
        <f>IF(M70&gt;N70,M71/M70,0)</f>
        <v>0</v>
      </c>
      <c r="N72" s="131">
        <f>IF(N70&gt;M70,M71/N70,0)</f>
        <v>0</v>
      </c>
      <c r="O72" s="43"/>
      <c r="Q72" s="42"/>
      <c r="R72" s="130">
        <f>IF(R70&gt;S70,R71/R70,0)</f>
        <v>0</v>
      </c>
      <c r="S72" s="131">
        <f>IF(S70&gt;R70,R71/S70,0)</f>
        <v>0</v>
      </c>
      <c r="T72" s="43"/>
      <c r="V72" s="42"/>
      <c r="W72" s="130">
        <f>IF(W70&gt;X70,W71/W70,0)</f>
        <v>0</v>
      </c>
      <c r="X72" s="131">
        <f>IF(X70&gt;W70,W71/X70,0)</f>
        <v>0</v>
      </c>
      <c r="Y72" s="43"/>
      <c r="AA72" s="42"/>
      <c r="AB72" s="130">
        <f>IF(AB70&gt;AC70,AB71/AB70,0)</f>
        <v>0</v>
      </c>
      <c r="AC72" s="131">
        <f>IF(AC70&gt;AB70,AB71/AC70,0)</f>
        <v>0</v>
      </c>
      <c r="AD72" s="43"/>
      <c r="AF72" s="42"/>
      <c r="AG72" s="130">
        <f>IF(AG70&gt;AH70,AG71/AG70,0)</f>
        <v>0</v>
      </c>
      <c r="AH72" s="131">
        <f>IF(AH70&gt;AG70,AG71/AH70,0)</f>
        <v>0</v>
      </c>
      <c r="AI72" s="43"/>
    </row>
    <row r="73" spans="2:35" ht="13.5" thickBot="1">
      <c r="B73" s="42"/>
      <c r="C73" s="132">
        <f>IF(C72&gt;0,IF(C72&gt;$AK$1,IF(C72&gt;$AK$2,IF(C72&gt;$AK$3,IF(C72&gt;$AK$4,$AL$5,$AL$4),$AL$3),$AL$2),$AL$1),IF(D72&gt;0,IF(D72&gt;$AK$1,IF(D72&gt;$AK$2,IF(D72&gt;$AK$3,IF(D72&gt;$AK$4,0,$AL$5-$AL$4),$AL$3),$AL$2),$AL$1),$AL$1))</f>
        <v>4.5</v>
      </c>
      <c r="D73" s="133">
        <f>$AL$5-C73</f>
        <v>4.5</v>
      </c>
      <c r="E73" s="109"/>
      <c r="G73" s="139"/>
      <c r="H73" s="132">
        <f>IF(H72&gt;0,IF(H72&gt;$AK$1,IF(H72&gt;$AK$2,IF(H72&gt;$AK$3,IF(H72&gt;$AK$4,$AL$5,$AL$4),$AL$3),$AL$2),$AL$1),IF(I72&gt;0,IF(I72&gt;$AK$1,IF(I72&gt;$AK$2,IF(I72&gt;$AK$3,IF(I72&gt;$AK$4,0,$AL$5-$AL$4),$AL$3),$AL$2),$AL$1),$AL$1))</f>
        <v>4.5</v>
      </c>
      <c r="I73" s="133">
        <f>$AL$5-H73</f>
        <v>4.5</v>
      </c>
      <c r="J73" s="140"/>
      <c r="L73" s="139"/>
      <c r="M73" s="132">
        <f>IF(M72&gt;0,IF(M72&gt;$AK$1,IF(M72&gt;$AK$2,IF(M72&gt;$AK$3,IF(M72&gt;$AK$4,$AL$5,$AL$4),$AL$3),$AL$2),$AL$1),IF(N72&gt;0,IF(N72&gt;$AK$1,IF(N72&gt;$AK$2,IF(N72&gt;$AK$3,IF(N72&gt;$AK$4,0,$AL$5-$AL$4),$AL$3),$AL$2),$AL$1),$AL$1))</f>
        <v>4.5</v>
      </c>
      <c r="N73" s="133">
        <f>$AL$5-M73</f>
        <v>4.5</v>
      </c>
      <c r="O73" s="140"/>
      <c r="Q73" s="139"/>
      <c r="R73" s="132">
        <f>IF(R72&gt;0,IF(R72&gt;$AK$1,IF(R72&gt;$AK$2,IF(R72&gt;$AK$3,IF(R72&gt;$AK$4,$AL$5,$AL$4),$AL$3),$AL$2),$AL$1),IF(S72&gt;0,IF(S72&gt;$AK$1,IF(S72&gt;$AK$2,IF(S72&gt;$AK$3,IF(S72&gt;$AK$4,0,$AL$5-$AL$4),$AL$3),$AL$2),$AL$1),$AL$1))</f>
        <v>4.5</v>
      </c>
      <c r="S73" s="133">
        <f>$AL$5-R73</f>
        <v>4.5</v>
      </c>
      <c r="T73" s="140"/>
      <c r="V73" s="139"/>
      <c r="W73" s="132">
        <f>IF(W72&gt;0,IF(W72&gt;$AK$1,IF(W72&gt;$AK$2,IF(W72&gt;$AK$3,IF(W72&gt;$AK$4,$AL$5,$AL$4),$AL$3),$AL$2),$AL$1),IF(X72&gt;0,IF(X72&gt;$AK$1,IF(X72&gt;$AK$2,IF(X72&gt;$AK$3,IF(X72&gt;$AK$4,0,$AL$5-$AL$4),$AL$3),$AL$2),$AL$1),$AL$1))</f>
        <v>4.5</v>
      </c>
      <c r="X73" s="133">
        <f>$AL$5-W73</f>
        <v>4.5</v>
      </c>
      <c r="Y73" s="140"/>
      <c r="AA73" s="139"/>
      <c r="AB73" s="132">
        <f>IF(AB72&gt;0,IF(AB72&gt;$AK$1,IF(AB72&gt;$AK$2,IF(AB72&gt;$AK$3,IF(AB72&gt;$AK$4,$AL$5,$AL$4),$AL$3),$AL$2),$AL$1),IF(AC72&gt;0,IF(AC72&gt;$AK$1,IF(AC72&gt;$AK$2,IF(AC72&gt;$AK$3,IF(AC72&gt;$AK$4,0,$AL$5-$AL$4),$AL$3),$AL$2),$AL$1),$AL$1))</f>
        <v>4.5</v>
      </c>
      <c r="AC73" s="133">
        <f>$AL$5-AB73</f>
        <v>4.5</v>
      </c>
      <c r="AD73" s="140"/>
      <c r="AF73" s="139"/>
      <c r="AG73" s="132">
        <f>IF(AG72&gt;0,IF(AG72&gt;$AK$1,IF(AG72&gt;$AK$2,IF(AG72&gt;$AK$3,IF(AG72&gt;$AK$4,$AL$5,$AL$4),$AL$3),$AL$2),$AL$1),IF(AH72&gt;0,IF(AH72&gt;$AK$1,IF(AH72&gt;$AK$2,IF(AH72&gt;$AK$3,IF(AH72&gt;$AK$4,0,$AL$5-$AL$4),$AL$3),$AL$2),$AL$1),$AL$1))</f>
        <v>4.5</v>
      </c>
      <c r="AH73" s="133">
        <f>$AL$5-AG73</f>
        <v>4.5</v>
      </c>
      <c r="AI73" s="140"/>
    </row>
    <row r="74" spans="2:35" ht="12.75" hidden="1">
      <c r="B74" s="40"/>
      <c r="C74" s="113">
        <f>AB4+AB17+AB30</f>
        <v>0</v>
      </c>
      <c r="D74" s="113">
        <f>AC4+AC17+AC30</f>
        <v>0</v>
      </c>
      <c r="E74" s="125"/>
      <c r="G74" s="40"/>
      <c r="H74" s="113">
        <f>N4+N17+N30</f>
        <v>0</v>
      </c>
      <c r="I74" s="113">
        <f>M4+M17+M30</f>
        <v>0</v>
      </c>
      <c r="J74" s="125"/>
      <c r="L74" s="40"/>
      <c r="M74" s="113">
        <f>H4+H17+H30</f>
        <v>0</v>
      </c>
      <c r="N74" s="113">
        <f>I4+I17+I30</f>
        <v>0</v>
      </c>
      <c r="O74" s="125"/>
      <c r="Q74" s="40"/>
      <c r="R74" s="113">
        <f>3*(AH4+AH17+AH30)</f>
        <v>0</v>
      </c>
      <c r="S74" s="113">
        <f>3*(AG4+AG17+AG30)</f>
        <v>0</v>
      </c>
      <c r="T74" s="125"/>
      <c r="V74" s="40"/>
      <c r="W74" s="113">
        <f>AG4+AG17+AG30</f>
        <v>0</v>
      </c>
      <c r="X74" s="113">
        <f>AH4+AH17+AH30</f>
        <v>0</v>
      </c>
      <c r="Y74" s="125"/>
      <c r="AA74" s="40"/>
      <c r="AB74" s="113">
        <f>W4+W17+W30</f>
        <v>0</v>
      </c>
      <c r="AC74" s="113">
        <f>X4+X17+X30</f>
        <v>0</v>
      </c>
      <c r="AD74" s="125"/>
      <c r="AF74" s="116"/>
      <c r="AG74" s="113">
        <f aca="true" t="shared" si="2" ref="AG74:AH76">AB4+AB17+AB30</f>
        <v>0</v>
      </c>
      <c r="AH74" s="113">
        <f t="shared" si="2"/>
        <v>0</v>
      </c>
      <c r="AI74" s="125"/>
    </row>
    <row r="75" spans="2:35" ht="12.75" hidden="1">
      <c r="B75" s="40"/>
      <c r="C75" s="113">
        <f>3*(AC5+AC18+AC31)</f>
        <v>0</v>
      </c>
      <c r="D75" s="113">
        <f>3*(AB5+AB18+AB31)</f>
        <v>0</v>
      </c>
      <c r="E75" s="125"/>
      <c r="G75" s="40"/>
      <c r="H75" s="113">
        <f>N5+N18+N31</f>
        <v>0</v>
      </c>
      <c r="I75" s="113">
        <f>M5+M18+M31</f>
        <v>0</v>
      </c>
      <c r="J75" s="125"/>
      <c r="L75" s="40"/>
      <c r="M75" s="113">
        <f>H5+H18+H31</f>
        <v>0</v>
      </c>
      <c r="N75" s="113">
        <f>I5+I18+I31</f>
        <v>0</v>
      </c>
      <c r="O75" s="125"/>
      <c r="Q75" s="40"/>
      <c r="R75" s="113">
        <f aca="true" t="shared" si="3" ref="R75:S77">AG5+AG18+AG31</f>
        <v>0</v>
      </c>
      <c r="S75" s="113">
        <f t="shared" si="3"/>
        <v>0</v>
      </c>
      <c r="T75" s="125"/>
      <c r="V75" s="40"/>
      <c r="W75" s="113">
        <f>3*(AH5+AH18+AH31)</f>
        <v>0</v>
      </c>
      <c r="X75" s="113">
        <f>3*(AG5+AG18+AG31)</f>
        <v>0</v>
      </c>
      <c r="Y75" s="125"/>
      <c r="AA75" s="40"/>
      <c r="AB75" s="113">
        <f>W5+W18+W31</f>
        <v>0</v>
      </c>
      <c r="AC75" s="113">
        <f>X5+X18+X31</f>
        <v>0</v>
      </c>
      <c r="AD75" s="125"/>
      <c r="AF75" s="116"/>
      <c r="AG75" s="113">
        <f t="shared" si="2"/>
        <v>0</v>
      </c>
      <c r="AH75" s="113">
        <f t="shared" si="2"/>
        <v>0</v>
      </c>
      <c r="AI75" s="125"/>
    </row>
    <row r="76" spans="2:35" ht="12.75" hidden="1">
      <c r="B76" s="40"/>
      <c r="C76" s="123">
        <f>AB6+AB19+AB32</f>
        <v>0</v>
      </c>
      <c r="D76" s="123">
        <f>AC6+AC19+AC32</f>
        <v>0</v>
      </c>
      <c r="E76" s="125"/>
      <c r="G76" s="40"/>
      <c r="H76" s="113">
        <f>N6+N19+N32</f>
        <v>0</v>
      </c>
      <c r="I76" s="113">
        <f>M6+M19+M32</f>
        <v>0</v>
      </c>
      <c r="J76" s="125"/>
      <c r="L76" s="40"/>
      <c r="M76" s="113">
        <f>3*(I6+I19+I32)</f>
        <v>0</v>
      </c>
      <c r="N76" s="113">
        <f>3*(H6+H19+H32)</f>
        <v>0</v>
      </c>
      <c r="O76" s="125"/>
      <c r="Q76" s="40"/>
      <c r="R76" s="113">
        <f t="shared" si="3"/>
        <v>0</v>
      </c>
      <c r="S76" s="113">
        <f t="shared" si="3"/>
        <v>0</v>
      </c>
      <c r="T76" s="125"/>
      <c r="V76" s="40"/>
      <c r="W76" s="123">
        <f>AG6+AG19+AG32</f>
        <v>0</v>
      </c>
      <c r="X76" s="113">
        <f>AH6+AH19+AH32</f>
        <v>0</v>
      </c>
      <c r="Y76" s="125"/>
      <c r="AA76" s="40"/>
      <c r="AB76" s="123">
        <f>3*(X6+X19+X32)</f>
        <v>0</v>
      </c>
      <c r="AC76" s="123">
        <f>3*(W6+W19+W32)</f>
        <v>0</v>
      </c>
      <c r="AD76" s="125"/>
      <c r="AF76" s="116"/>
      <c r="AG76" s="113">
        <f t="shared" si="2"/>
        <v>0</v>
      </c>
      <c r="AH76" s="113">
        <f t="shared" si="2"/>
        <v>0</v>
      </c>
      <c r="AI76" s="125"/>
    </row>
    <row r="77" spans="2:35" ht="13.5" hidden="1" thickBot="1">
      <c r="B77" s="111"/>
      <c r="C77" s="122">
        <f>AB7+AB20+AB33</f>
        <v>0</v>
      </c>
      <c r="D77" s="122">
        <f>AC7+AC20+AC33</f>
        <v>0</v>
      </c>
      <c r="E77" s="126"/>
      <c r="G77" s="111"/>
      <c r="H77" s="122">
        <f>3*(M7+M20+M33)</f>
        <v>0</v>
      </c>
      <c r="I77" s="122">
        <f>3*(N7+N20+N33)</f>
        <v>0</v>
      </c>
      <c r="J77" s="126"/>
      <c r="L77" s="111"/>
      <c r="M77" s="119">
        <f>H7+H20+H33</f>
        <v>0</v>
      </c>
      <c r="N77" s="119">
        <f>I7+I20+I33</f>
        <v>0</v>
      </c>
      <c r="O77" s="126"/>
      <c r="Q77" s="111"/>
      <c r="R77" s="119">
        <f t="shared" si="3"/>
        <v>0</v>
      </c>
      <c r="S77" s="119">
        <f t="shared" si="3"/>
        <v>0</v>
      </c>
      <c r="T77" s="126"/>
      <c r="V77" s="111"/>
      <c r="W77" s="122">
        <f>AG7+AG20+AG33</f>
        <v>0</v>
      </c>
      <c r="X77" s="119">
        <f>AH7+AH20+AH33</f>
        <v>0</v>
      </c>
      <c r="Y77" s="126"/>
      <c r="AA77" s="111"/>
      <c r="AB77" s="122">
        <f>W7+W20+W33</f>
        <v>0</v>
      </c>
      <c r="AC77" s="122">
        <f>X7+X20+X33</f>
        <v>0</v>
      </c>
      <c r="AD77" s="126"/>
      <c r="AF77" s="127"/>
      <c r="AG77" s="129">
        <f>3*(AC7+AC20+AC33)</f>
        <v>0</v>
      </c>
      <c r="AH77" s="129">
        <f>3*(AB7+AB20+AB33)</f>
        <v>0</v>
      </c>
      <c r="AI77" s="126"/>
    </row>
  </sheetData>
  <mergeCells count="35">
    <mergeCell ref="AG62:AH62"/>
    <mergeCell ref="AB71:AC71"/>
    <mergeCell ref="AB62:AC62"/>
    <mergeCell ref="AG71:AH71"/>
    <mergeCell ref="C71:D71"/>
    <mergeCell ref="H71:I71"/>
    <mergeCell ref="M71:N71"/>
    <mergeCell ref="R71:S71"/>
    <mergeCell ref="C62:D62"/>
    <mergeCell ref="H62:I62"/>
    <mergeCell ref="M62:N62"/>
    <mergeCell ref="R62:S62"/>
    <mergeCell ref="C53:D53"/>
    <mergeCell ref="H53:I53"/>
    <mergeCell ref="M1:N1"/>
    <mergeCell ref="M44:N44"/>
    <mergeCell ref="M53:N53"/>
    <mergeCell ref="C1:D1"/>
    <mergeCell ref="H1:I1"/>
    <mergeCell ref="C44:D44"/>
    <mergeCell ref="H44:I44"/>
    <mergeCell ref="R1:S1"/>
    <mergeCell ref="R44:S44"/>
    <mergeCell ref="W1:X1"/>
    <mergeCell ref="W71:X71"/>
    <mergeCell ref="W53:X53"/>
    <mergeCell ref="R53:S53"/>
    <mergeCell ref="W44:X44"/>
    <mergeCell ref="W62:X62"/>
    <mergeCell ref="AB1:AC1"/>
    <mergeCell ref="AB53:AC53"/>
    <mergeCell ref="AB44:AC44"/>
    <mergeCell ref="AG1:AH1"/>
    <mergeCell ref="AG44:AH44"/>
    <mergeCell ref="AG53:AH53"/>
  </mergeCells>
  <printOptions/>
  <pageMargins left="0.51" right="0.47" top="0.42" bottom="0.3" header="0.42" footer="0.29"/>
  <pageSetup fitToHeight="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2011-01-22T10:39:43Z</cp:lastPrinted>
  <dcterms:created xsi:type="dcterms:W3CDTF">2006-10-28T07:23:33Z</dcterms:created>
  <dcterms:modified xsi:type="dcterms:W3CDTF">2011-03-19T18:06:22Z</dcterms:modified>
  <cp:category/>
  <cp:version/>
  <cp:contentType/>
  <cp:contentStatus/>
</cp:coreProperties>
</file>