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71" yWindow="30" windowWidth="15180" windowHeight="12960" activeTab="0"/>
  </bookViews>
  <sheets>
    <sheet name="Metryka" sheetId="1" r:id="rId1"/>
    <sheet name="Zapisy" sheetId="2" r:id="rId2"/>
    <sheet name="TuryMaks" sheetId="3" r:id="rId3"/>
    <sheet name="Wyniki" sheetId="4" r:id="rId4"/>
    <sheet name="Analiza" sheetId="5" r:id="rId5"/>
  </sheets>
  <definedNames>
    <definedName name="_xlnm.Print_Area" localSheetId="4">'Analiza'!$B$1:$AS$47</definedName>
    <definedName name="_xlnm.Print_Area" localSheetId="0">'Metryka'!$A$2:$R$38</definedName>
    <definedName name="_xlnm.Print_Area" localSheetId="2">'TuryMaks'!$B$1:$AG$16</definedName>
    <definedName name="_xlnm.Print_Area" localSheetId="3">'Wyniki'!$B$3:$BG$16</definedName>
    <definedName name="_xlnm.Print_Area" localSheetId="1">'Zapisy'!$B$2:$X$71</definedName>
  </definedNames>
  <calcPr fullCalcOnLoad="1"/>
</workbook>
</file>

<file path=xl/sharedStrings.xml><?xml version="1.0" encoding="utf-8"?>
<sst xmlns="http://schemas.openxmlformats.org/spreadsheetml/2006/main" count="229" uniqueCount="55">
  <si>
    <t>NS</t>
  </si>
  <si>
    <t>WE</t>
  </si>
  <si>
    <t>Suma</t>
  </si>
  <si>
    <t>P a r a</t>
  </si>
  <si>
    <t>Wyniki Turnieju Brydżowego</t>
  </si>
  <si>
    <t>Uczestnicy:</t>
  </si>
  <si>
    <t xml:space="preserve">T u r a </t>
  </si>
  <si>
    <t>Kontrakt</t>
  </si>
  <si>
    <t>Grał</t>
  </si>
  <si>
    <t>Lew</t>
  </si>
  <si>
    <t>S</t>
  </si>
  <si>
    <t>S t ó ł  /  L i n i a</t>
  </si>
  <si>
    <t>ª</t>
  </si>
  <si>
    <t>©</t>
  </si>
  <si>
    <t>§</t>
  </si>
  <si>
    <t>¨</t>
  </si>
  <si>
    <t>Stowarzyszenie Miłośników Aktywnej Rekreacji</t>
  </si>
  <si>
    <t>Komplet 1</t>
  </si>
  <si>
    <t>Komplet 2</t>
  </si>
  <si>
    <t>Komplet 3</t>
  </si>
  <si>
    <t>Komplet 4</t>
  </si>
  <si>
    <t>Komplet 5</t>
  </si>
  <si>
    <t>Komplet 6</t>
  </si>
  <si>
    <t>Komplet 7</t>
  </si>
  <si>
    <t>Miejsce</t>
  </si>
  <si>
    <t>Janusz Woźniak</t>
  </si>
  <si>
    <t>PUNKTY ZDOBYTE W POSZCZEGÓLNYCH TURACH I ZAJĘTE MIEJSCE</t>
  </si>
  <si>
    <t>po partii</t>
  </si>
  <si>
    <t>Komplet:</t>
  </si>
  <si>
    <t>Rozdanie:</t>
  </si>
  <si>
    <t>∑</t>
  </si>
  <si>
    <t>Komplet 8</t>
  </si>
  <si>
    <t>Komplet 9</t>
  </si>
  <si>
    <t>%</t>
  </si>
  <si>
    <t>Punktacja maksowa w kompletach rozdań</t>
  </si>
  <si>
    <t xml:space="preserve">S  M  A  R </t>
  </si>
  <si>
    <t>Rodzaj turnieju:</t>
  </si>
  <si>
    <t>Organizacja:</t>
  </si>
  <si>
    <t>Sędziowanie:</t>
  </si>
  <si>
    <t>Zbigniew Dembiński</t>
  </si>
  <si>
    <t>Wynik:</t>
  </si>
  <si>
    <t>M-ce:</t>
  </si>
  <si>
    <t>PKL:</t>
  </si>
  <si>
    <t>Długofalowa:</t>
  </si>
  <si>
    <t>Nr</t>
  </si>
  <si>
    <t>WK</t>
  </si>
  <si>
    <t>Okręg</t>
  </si>
  <si>
    <t>PID</t>
  </si>
  <si>
    <t>+/-</t>
  </si>
  <si>
    <t>suma</t>
  </si>
  <si>
    <t>Kolejność po turze...</t>
  </si>
  <si>
    <t>do zdobycia ze stołu 27 PT</t>
  </si>
  <si>
    <t>Max</t>
  </si>
  <si>
    <t>v</t>
  </si>
  <si>
    <t>pary - patton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</si>
</sst>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\ mmmm\ yyyy"/>
    <numFmt numFmtId="166" formatCode="0_ ;\-0\ "/>
    <numFmt numFmtId="167" formatCode="#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%"/>
    <numFmt numFmtId="172" formatCode=";;&quot; &quot;"/>
    <numFmt numFmtId="173" formatCode="#;#;&quot; &quot;"/>
  </numFmts>
  <fonts count="4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sz val="16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39"/>
      <name val="Arial CE"/>
      <family val="2"/>
    </font>
    <font>
      <b/>
      <sz val="11"/>
      <name val="Arial CE"/>
      <family val="2"/>
    </font>
    <font>
      <b/>
      <sz val="18"/>
      <name val="Arial CE"/>
      <family val="2"/>
    </font>
    <font>
      <sz val="24"/>
      <name val="Symbol"/>
      <family val="1"/>
    </font>
    <font>
      <sz val="24"/>
      <name val="Arial CE"/>
      <family val="0"/>
    </font>
    <font>
      <sz val="24"/>
      <color indexed="10"/>
      <name val="Symbol"/>
      <family val="1"/>
    </font>
    <font>
      <sz val="18"/>
      <color indexed="10"/>
      <name val="Arial CE"/>
      <family val="2"/>
    </font>
    <font>
      <b/>
      <i/>
      <sz val="20"/>
      <color indexed="17"/>
      <name val="Arial CE"/>
      <family val="2"/>
    </font>
    <font>
      <sz val="10"/>
      <color indexed="17"/>
      <name val="Arial CE"/>
      <family val="2"/>
    </font>
    <font>
      <b/>
      <sz val="16"/>
      <color indexed="17"/>
      <name val="Arial CE"/>
      <family val="2"/>
    </font>
    <font>
      <b/>
      <sz val="18"/>
      <color indexed="14"/>
      <name val="Arial CE"/>
      <family val="2"/>
    </font>
    <font>
      <sz val="18"/>
      <color indexed="60"/>
      <name val="Arial CE"/>
      <family val="2"/>
    </font>
    <font>
      <b/>
      <sz val="20"/>
      <name val="Arial CE"/>
      <family val="2"/>
    </font>
    <font>
      <b/>
      <sz val="22"/>
      <name val="Arial CE"/>
      <family val="2"/>
    </font>
    <font>
      <b/>
      <sz val="16"/>
      <color indexed="52"/>
      <name val="Arial CE"/>
      <family val="2"/>
    </font>
    <font>
      <b/>
      <u val="single"/>
      <sz val="16"/>
      <name val="Arial CE"/>
      <family val="2"/>
    </font>
    <font>
      <b/>
      <sz val="12"/>
      <name val="Times New Roman"/>
      <family val="1"/>
    </font>
    <font>
      <b/>
      <i/>
      <sz val="24"/>
      <color indexed="17"/>
      <name val="Arial CE"/>
      <family val="2"/>
    </font>
    <font>
      <b/>
      <i/>
      <sz val="14"/>
      <name val="Arial CE"/>
      <family val="2"/>
    </font>
    <font>
      <sz val="14"/>
      <name val="Arial CE"/>
      <family val="2"/>
    </font>
    <font>
      <sz val="18"/>
      <name val="Arial CE"/>
      <family val="2"/>
    </font>
    <font>
      <b/>
      <sz val="20"/>
      <color indexed="10"/>
      <name val="Arial CE"/>
      <family val="2"/>
    </font>
    <font>
      <b/>
      <sz val="22"/>
      <color indexed="16"/>
      <name val="Arial CE"/>
      <family val="2"/>
    </font>
    <font>
      <b/>
      <sz val="20"/>
      <color indexed="40"/>
      <name val="Arial CE"/>
      <family val="2"/>
    </font>
    <font>
      <b/>
      <sz val="11"/>
      <color indexed="13"/>
      <name val="Arial CE"/>
      <family val="2"/>
    </font>
    <font>
      <b/>
      <i/>
      <sz val="14"/>
      <color indexed="57"/>
      <name val="Arial CE"/>
      <family val="2"/>
    </font>
    <font>
      <sz val="14"/>
      <color indexed="10"/>
      <name val="Arial CE"/>
      <family val="2"/>
    </font>
    <font>
      <i/>
      <sz val="10"/>
      <color indexed="10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2" borderId="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7" xfId="0" applyFont="1" applyBorder="1" applyAlignment="1">
      <alignment/>
    </xf>
    <xf numFmtId="0" fontId="0" fillId="0" borderId="8" xfId="0" applyBorder="1" applyAlignment="1">
      <alignment/>
    </xf>
    <xf numFmtId="0" fontId="13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/>
    </xf>
    <xf numFmtId="165" fontId="21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0" fillId="3" borderId="4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11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167" fontId="0" fillId="7" borderId="0" xfId="0" applyNumberFormat="1" applyFill="1" applyAlignment="1">
      <alignment/>
    </xf>
    <xf numFmtId="0" fontId="0" fillId="7" borderId="0" xfId="0" applyFill="1" applyAlignment="1">
      <alignment/>
    </xf>
    <xf numFmtId="167" fontId="0" fillId="7" borderId="1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12" fillId="8" borderId="0" xfId="0" applyFont="1" applyFill="1" applyAlignment="1">
      <alignment horizontal="center"/>
    </xf>
    <xf numFmtId="0" fontId="28" fillId="0" borderId="2" xfId="0" applyFon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/>
    </xf>
    <xf numFmtId="171" fontId="7" fillId="0" borderId="19" xfId="0" applyNumberFormat="1" applyFont="1" applyBorder="1" applyAlignment="1">
      <alignment vertical="center"/>
    </xf>
    <xf numFmtId="171" fontId="7" fillId="0" borderId="20" xfId="0" applyNumberFormat="1" applyFont="1" applyBorder="1" applyAlignment="1">
      <alignment vertical="center"/>
    </xf>
    <xf numFmtId="171" fontId="7" fillId="0" borderId="3" xfId="0" applyNumberFormat="1" applyFont="1" applyBorder="1" applyAlignment="1">
      <alignment vertical="center"/>
    </xf>
    <xf numFmtId="0" fontId="13" fillId="9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7" fillId="3" borderId="25" xfId="0" applyFont="1" applyFill="1" applyBorder="1" applyAlignment="1">
      <alignment/>
    </xf>
    <xf numFmtId="0" fontId="0" fillId="3" borderId="17" xfId="0" applyFill="1" applyBorder="1" applyAlignment="1">
      <alignment/>
    </xf>
    <xf numFmtId="0" fontId="27" fillId="3" borderId="17" xfId="0" applyFont="1" applyFill="1" applyBorder="1" applyAlignment="1">
      <alignment/>
    </xf>
    <xf numFmtId="0" fontId="0" fillId="3" borderId="26" xfId="0" applyFill="1" applyBorder="1" applyAlignment="1">
      <alignment/>
    </xf>
    <xf numFmtId="0" fontId="14" fillId="3" borderId="1" xfId="0" applyFont="1" applyFill="1" applyBorder="1" applyAlignment="1">
      <alignment vertical="center"/>
    </xf>
    <xf numFmtId="0" fontId="0" fillId="3" borderId="1" xfId="0" applyFill="1" applyBorder="1" applyAlignment="1">
      <alignment/>
    </xf>
    <xf numFmtId="0" fontId="0" fillId="3" borderId="27" xfId="0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30" fillId="0" borderId="0" xfId="0" applyNumberFormat="1" applyFont="1" applyBorder="1" applyAlignment="1">
      <alignment horizontal="center"/>
    </xf>
    <xf numFmtId="164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left" vertical="center"/>
    </xf>
    <xf numFmtId="0" fontId="36" fillId="3" borderId="30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left" vertical="center"/>
    </xf>
    <xf numFmtId="0" fontId="13" fillId="3" borderId="3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167" fontId="1" fillId="0" borderId="33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9" fontId="0" fillId="0" borderId="34" xfId="0" applyNumberFormat="1" applyBorder="1" applyAlignment="1">
      <alignment horizontal="center"/>
    </xf>
    <xf numFmtId="0" fontId="7" fillId="0" borderId="36" xfId="0" applyFont="1" applyBorder="1" applyAlignment="1">
      <alignment horizontal="center"/>
    </xf>
    <xf numFmtId="2" fontId="12" fillId="0" borderId="37" xfId="0" applyNumberFormat="1" applyFont="1" applyBorder="1" applyAlignment="1">
      <alignment horizontal="center"/>
    </xf>
    <xf numFmtId="2" fontId="12" fillId="0" borderId="38" xfId="0" applyNumberFormat="1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167" fontId="0" fillId="0" borderId="39" xfId="0" applyNumberFormat="1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9" fontId="0" fillId="8" borderId="25" xfId="0" applyNumberFormat="1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9" fontId="0" fillId="8" borderId="22" xfId="0" applyNumberFormat="1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0" fillId="8" borderId="18" xfId="0" applyFill="1" applyBorder="1" applyAlignment="1">
      <alignment/>
    </xf>
    <xf numFmtId="0" fontId="0" fillId="8" borderId="27" xfId="0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2" fontId="0" fillId="0" borderId="0" xfId="0" applyNumberForma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18" fillId="0" borderId="27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2" fontId="18" fillId="0" borderId="41" xfId="0" applyNumberFormat="1" applyFont="1" applyBorder="1" applyAlignment="1">
      <alignment horizontal="center"/>
    </xf>
    <xf numFmtId="2" fontId="18" fillId="0" borderId="4" xfId="0" applyNumberFormat="1" applyFont="1" applyFill="1" applyBorder="1" applyAlignment="1">
      <alignment horizontal="center"/>
    </xf>
    <xf numFmtId="2" fontId="18" fillId="0" borderId="42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2" fontId="18" fillId="0" borderId="5" xfId="0" applyNumberFormat="1" applyFont="1" applyFill="1" applyBorder="1" applyAlignment="1">
      <alignment horizontal="center"/>
    </xf>
    <xf numFmtId="2" fontId="18" fillId="0" borderId="17" xfId="0" applyNumberFormat="1" applyFont="1" applyBorder="1" applyAlignment="1">
      <alignment horizontal="center"/>
    </xf>
    <xf numFmtId="2" fontId="18" fillId="0" borderId="9" xfId="0" applyNumberFormat="1" applyFont="1" applyBorder="1" applyAlignment="1">
      <alignment horizontal="center"/>
    </xf>
    <xf numFmtId="2" fontId="38" fillId="0" borderId="42" xfId="0" applyNumberFormat="1" applyFont="1" applyBorder="1" applyAlignment="1">
      <alignment horizontal="center"/>
    </xf>
    <xf numFmtId="2" fontId="38" fillId="0" borderId="4" xfId="0" applyNumberFormat="1" applyFont="1" applyBorder="1" applyAlignment="1">
      <alignment horizontal="center"/>
    </xf>
    <xf numFmtId="2" fontId="38" fillId="0" borderId="41" xfId="0" applyNumberFormat="1" applyFont="1" applyBorder="1" applyAlignment="1">
      <alignment horizontal="center"/>
    </xf>
    <xf numFmtId="2" fontId="38" fillId="0" borderId="27" xfId="0" applyNumberFormat="1" applyFont="1" applyBorder="1" applyAlignment="1">
      <alignment horizontal="center"/>
    </xf>
    <xf numFmtId="2" fontId="38" fillId="0" borderId="13" xfId="0" applyNumberFormat="1" applyFont="1" applyBorder="1" applyAlignment="1">
      <alignment horizontal="center"/>
    </xf>
    <xf numFmtId="2" fontId="38" fillId="0" borderId="14" xfId="0" applyNumberFormat="1" applyFont="1" applyBorder="1" applyAlignment="1">
      <alignment horizontal="center"/>
    </xf>
    <xf numFmtId="2" fontId="38" fillId="0" borderId="15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0" fontId="35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0" fontId="14" fillId="0" borderId="0" xfId="0" applyNumberFormat="1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5" fontId="26" fillId="0" borderId="0" xfId="0" applyNumberFormat="1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4" fillId="10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0" fontId="10" fillId="0" borderId="4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4" fillId="0" borderId="48" xfId="0" applyFont="1" applyBorder="1" applyAlignment="1">
      <alignment horizontal="right" vertical="center" textRotation="90"/>
    </xf>
    <xf numFmtId="0" fontId="14" fillId="0" borderId="49" xfId="0" applyFont="1" applyBorder="1" applyAlignment="1">
      <alignment horizontal="right" vertical="center" textRotation="90"/>
    </xf>
    <xf numFmtId="0" fontId="14" fillId="0" borderId="50" xfId="0" applyFont="1" applyBorder="1" applyAlignment="1">
      <alignment horizontal="right" vertical="center" textRotation="90"/>
    </xf>
    <xf numFmtId="0" fontId="10" fillId="0" borderId="51" xfId="0" applyFont="1" applyBorder="1" applyAlignment="1">
      <alignment horizontal="center" vertical="center" textRotation="90"/>
    </xf>
    <xf numFmtId="0" fontId="10" fillId="0" borderId="52" xfId="0" applyFont="1" applyBorder="1" applyAlignment="1">
      <alignment horizontal="center" vertical="center" textRotation="90"/>
    </xf>
    <xf numFmtId="0" fontId="10" fillId="0" borderId="53" xfId="0" applyFont="1" applyBorder="1" applyAlignment="1">
      <alignment horizontal="center" vertical="center" textRotation="90"/>
    </xf>
    <xf numFmtId="0" fontId="10" fillId="0" borderId="54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 textRotation="90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Y31"/>
  <sheetViews>
    <sheetView tabSelected="1" workbookViewId="0" topLeftCell="A7">
      <selection activeCell="L20" sqref="L20"/>
    </sheetView>
  </sheetViews>
  <sheetFormatPr defaultColWidth="9.00390625" defaultRowHeight="12.75"/>
  <cols>
    <col min="1" max="1" width="9.00390625" style="0" customWidth="1"/>
    <col min="2" max="2" width="43.00390625" style="0" customWidth="1"/>
    <col min="3" max="3" width="7.00390625" style="0" customWidth="1"/>
    <col min="4" max="4" width="8.00390625" style="0" customWidth="1"/>
    <col min="5" max="5" width="11.125" style="0" customWidth="1"/>
    <col min="6" max="6" width="4.375" style="0" customWidth="1"/>
    <col min="7" max="7" width="6.75390625" style="0" customWidth="1"/>
    <col min="8" max="8" width="16.375" style="0" bestFit="1" customWidth="1"/>
    <col min="9" max="9" width="7.625" style="0" customWidth="1"/>
    <col min="10" max="12" width="6.75390625" style="0" customWidth="1"/>
    <col min="13" max="13" width="8.00390625" style="0" customWidth="1"/>
    <col min="14" max="15" width="6.75390625" style="0" customWidth="1"/>
    <col min="16" max="16" width="7.875" style="0" customWidth="1"/>
    <col min="17" max="19" width="6.75390625" style="0" customWidth="1"/>
  </cols>
  <sheetData>
    <row r="1" spans="1:11" ht="25.5">
      <c r="A1" s="180" t="s">
        <v>16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37.5" customHeight="1">
      <c r="A2" s="29" t="s">
        <v>14</v>
      </c>
      <c r="C2" s="84" t="s">
        <v>35</v>
      </c>
      <c r="D2" s="32"/>
      <c r="E2" s="33"/>
      <c r="F2" s="33"/>
      <c r="G2" s="33"/>
      <c r="K2" s="31" t="s">
        <v>13</v>
      </c>
    </row>
    <row r="4" spans="1:11" ht="30.75">
      <c r="A4" s="31" t="s">
        <v>15</v>
      </c>
      <c r="B4" s="181" t="s">
        <v>4</v>
      </c>
      <c r="C4" s="181"/>
      <c r="D4" s="181"/>
      <c r="E4" s="181"/>
      <c r="F4" s="181"/>
      <c r="G4" s="181"/>
      <c r="H4" s="181"/>
      <c r="I4" s="181"/>
      <c r="J4" s="181"/>
      <c r="K4" s="29" t="s">
        <v>12</v>
      </c>
    </row>
    <row r="6" spans="2:16" ht="30">
      <c r="B6" s="182">
        <v>40459</v>
      </c>
      <c r="C6" s="182"/>
      <c r="D6" s="182"/>
      <c r="E6" s="182"/>
      <c r="F6" s="182"/>
      <c r="G6" s="182"/>
      <c r="H6" s="182"/>
      <c r="I6" s="182"/>
      <c r="J6" s="182"/>
      <c r="P6" s="30"/>
    </row>
    <row r="8" spans="1:13" ht="20.25">
      <c r="A8" s="85" t="s">
        <v>36</v>
      </c>
      <c r="B8" s="86"/>
      <c r="C8" s="87" t="s">
        <v>37</v>
      </c>
      <c r="D8" s="86"/>
      <c r="E8" s="86"/>
      <c r="F8" s="86"/>
      <c r="G8" s="86"/>
      <c r="H8" s="86"/>
      <c r="I8" s="86"/>
      <c r="J8" s="87" t="s">
        <v>38</v>
      </c>
      <c r="K8" s="86"/>
      <c r="L8" s="86"/>
      <c r="M8" s="88"/>
    </row>
    <row r="9" spans="1:13" ht="23.25">
      <c r="A9" s="89" t="s">
        <v>54</v>
      </c>
      <c r="B9" s="89"/>
      <c r="C9" s="89" t="s">
        <v>39</v>
      </c>
      <c r="D9" s="90"/>
      <c r="E9" s="90"/>
      <c r="F9" s="90"/>
      <c r="G9" s="90"/>
      <c r="H9" s="90"/>
      <c r="I9" s="90"/>
      <c r="J9" s="89" t="s">
        <v>25</v>
      </c>
      <c r="K9" s="90"/>
      <c r="L9" s="90"/>
      <c r="M9" s="91"/>
    </row>
    <row r="11" spans="1:11" ht="20.25">
      <c r="A11" s="47" t="s">
        <v>5</v>
      </c>
      <c r="G11" s="47" t="s">
        <v>40</v>
      </c>
      <c r="I11" s="47" t="s">
        <v>41</v>
      </c>
      <c r="J11" s="47" t="s">
        <v>42</v>
      </c>
      <c r="K11" s="47" t="s">
        <v>43</v>
      </c>
    </row>
    <row r="12" spans="1:9" ht="16.5" customHeight="1">
      <c r="A12" s="46" t="s">
        <v>44</v>
      </c>
      <c r="C12" s="92" t="s">
        <v>45</v>
      </c>
      <c r="D12" s="46" t="s">
        <v>46</v>
      </c>
      <c r="E12" s="92" t="s">
        <v>47</v>
      </c>
      <c r="F12" s="92"/>
      <c r="G12" s="92" t="s">
        <v>48</v>
      </c>
      <c r="H12" s="92" t="s">
        <v>33</v>
      </c>
      <c r="I12" s="92"/>
    </row>
    <row r="13" spans="1:3" ht="16.5" customHeight="1">
      <c r="A13" s="46"/>
      <c r="B13" s="93" t="s">
        <v>49</v>
      </c>
      <c r="C13" s="94">
        <f>SUM(C14:C31)</f>
        <v>0</v>
      </c>
    </row>
    <row r="14" spans="1:11" ht="24.75" customHeight="1">
      <c r="A14" s="178">
        <v>1</v>
      </c>
      <c r="B14" s="34"/>
      <c r="C14" s="95"/>
      <c r="D14" s="96"/>
      <c r="E14" s="97"/>
      <c r="F14" s="97"/>
      <c r="G14" s="176"/>
      <c r="H14" s="177">
        <f>Wyniki!BI7</f>
        <v>0.5</v>
      </c>
      <c r="I14" s="179">
        <f>TuryMaks!AG7</f>
        <v>1</v>
      </c>
      <c r="J14" s="183"/>
      <c r="K14" s="175"/>
    </row>
    <row r="15" spans="1:11" ht="24.75" customHeight="1">
      <c r="A15" s="178"/>
      <c r="B15" s="34"/>
      <c r="C15" s="95"/>
      <c r="D15" s="96"/>
      <c r="E15" s="97"/>
      <c r="F15" s="97"/>
      <c r="G15" s="176"/>
      <c r="H15" s="177"/>
      <c r="I15" s="179"/>
      <c r="J15" s="183"/>
      <c r="K15" s="175"/>
    </row>
    <row r="16" spans="1:25" ht="24.75" customHeight="1">
      <c r="A16" s="178">
        <v>2</v>
      </c>
      <c r="B16" s="34"/>
      <c r="C16" s="95"/>
      <c r="D16" s="99"/>
      <c r="E16" s="97"/>
      <c r="F16" s="97"/>
      <c r="G16" s="176"/>
      <c r="H16" s="177">
        <f>Wyniki!BI8</f>
        <v>0.5</v>
      </c>
      <c r="I16" s="179">
        <f>TuryMaks!AG8</f>
        <v>1</v>
      </c>
      <c r="J16" s="183"/>
      <c r="K16" s="175"/>
      <c r="Y16" s="10">
        <f>IF(R16&gt;=R18,1,0)+IF(R16&gt;=R20,1,0)+IF(R16&gt;=R22,1,0)+IF(R16&gt;=R24,1,0)+IF(R16&gt;=R26,1,0)</f>
        <v>5</v>
      </c>
    </row>
    <row r="17" spans="1:25" ht="24.75" customHeight="1">
      <c r="A17" s="178"/>
      <c r="B17" s="34"/>
      <c r="C17" s="95"/>
      <c r="D17" s="99"/>
      <c r="E17" s="97"/>
      <c r="F17" s="97"/>
      <c r="G17" s="176"/>
      <c r="H17" s="177"/>
      <c r="I17" s="179"/>
      <c r="J17" s="183"/>
      <c r="K17" s="175"/>
      <c r="Y17" s="10"/>
    </row>
    <row r="18" spans="1:25" ht="24.75" customHeight="1">
      <c r="A18" s="178">
        <v>3</v>
      </c>
      <c r="B18" s="34"/>
      <c r="C18" s="95"/>
      <c r="D18" s="99"/>
      <c r="E18" s="97"/>
      <c r="F18" s="97"/>
      <c r="G18" s="176"/>
      <c r="H18" s="177">
        <f>Wyniki!BI9</f>
        <v>0.5</v>
      </c>
      <c r="I18" s="179">
        <f>TuryMaks!AG9</f>
        <v>1</v>
      </c>
      <c r="J18" s="183"/>
      <c r="K18" s="175"/>
      <c r="Y18" s="10">
        <f>IF(R18&gt;=R20,1,0)+IF(R18&gt;=R22,1,0)+IF(R18&gt;=R24,1,0)+IF(R18&gt;=R26,1,0)+IF(R18&gt;=R16,1,0)</f>
        <v>5</v>
      </c>
    </row>
    <row r="19" spans="1:25" ht="24.75" customHeight="1">
      <c r="A19" s="178"/>
      <c r="B19" s="34"/>
      <c r="C19" s="95"/>
      <c r="D19" s="96"/>
      <c r="E19" s="97"/>
      <c r="F19" s="97"/>
      <c r="G19" s="176"/>
      <c r="H19" s="177"/>
      <c r="I19" s="179"/>
      <c r="J19" s="183"/>
      <c r="K19" s="175"/>
      <c r="Y19" s="10"/>
    </row>
    <row r="20" spans="1:25" ht="24.75" customHeight="1">
      <c r="A20" s="178">
        <v>4</v>
      </c>
      <c r="B20" s="34"/>
      <c r="C20" s="98"/>
      <c r="D20" s="96"/>
      <c r="E20" s="97"/>
      <c r="F20" s="97"/>
      <c r="G20" s="176"/>
      <c r="H20" s="177">
        <f>Wyniki!BI10</f>
        <v>0.5</v>
      </c>
      <c r="I20" s="179">
        <f>TuryMaks!AG10</f>
        <v>1</v>
      </c>
      <c r="J20" s="183"/>
      <c r="K20" s="175"/>
      <c r="Y20" s="10">
        <f>IF(R20&gt;=R22,1,0)+IF(R20&gt;=R24,1,0)+IF(R20&gt;=R26,1,0)+IF(R20&gt;=R16,1,0)+IF(R20&gt;=R18,1,0)</f>
        <v>5</v>
      </c>
    </row>
    <row r="21" spans="1:25" ht="24.75" customHeight="1">
      <c r="A21" s="178"/>
      <c r="B21" s="34"/>
      <c r="C21" s="98"/>
      <c r="D21" s="96"/>
      <c r="E21" s="97"/>
      <c r="F21" s="97"/>
      <c r="G21" s="176"/>
      <c r="H21" s="177"/>
      <c r="I21" s="179"/>
      <c r="J21" s="183"/>
      <c r="K21" s="175"/>
      <c r="Y21" s="10"/>
    </row>
    <row r="22" spans="1:25" ht="24.75" customHeight="1">
      <c r="A22" s="178">
        <v>5</v>
      </c>
      <c r="B22" s="34"/>
      <c r="C22" s="95"/>
      <c r="D22" s="99"/>
      <c r="E22" s="97"/>
      <c r="F22" s="97"/>
      <c r="G22" s="176"/>
      <c r="H22" s="177">
        <f>Wyniki!BI11</f>
        <v>0.5</v>
      </c>
      <c r="I22" s="179">
        <f>TuryMaks!AG11</f>
        <v>1</v>
      </c>
      <c r="J22" s="183"/>
      <c r="K22" s="175"/>
      <c r="Y22" s="10">
        <f>IF(R22&gt;=R24,1,0)+IF(R22&gt;=R26,1,0)+IF(R22&gt;=R16,1,0)+IF(R22&gt;=R18,1,0)+IF(R22&gt;=R20,1,0)</f>
        <v>5</v>
      </c>
    </row>
    <row r="23" spans="1:25" ht="24.75" customHeight="1">
      <c r="A23" s="178"/>
      <c r="B23" s="34"/>
      <c r="C23" s="95"/>
      <c r="D23" s="99"/>
      <c r="E23" s="97"/>
      <c r="F23" s="97"/>
      <c r="G23" s="176"/>
      <c r="H23" s="177"/>
      <c r="I23" s="179"/>
      <c r="J23" s="183"/>
      <c r="K23" s="175"/>
      <c r="Y23" s="10"/>
    </row>
    <row r="24" spans="1:25" ht="24.75" customHeight="1">
      <c r="A24" s="178">
        <v>6</v>
      </c>
      <c r="B24" s="34"/>
      <c r="C24" s="95"/>
      <c r="D24" s="99"/>
      <c r="E24" s="97"/>
      <c r="F24" s="97"/>
      <c r="G24" s="176"/>
      <c r="H24" s="177">
        <f>Wyniki!BI12</f>
        <v>0.5</v>
      </c>
      <c r="I24" s="179">
        <f>TuryMaks!AG12</f>
        <v>1</v>
      </c>
      <c r="J24" s="183"/>
      <c r="K24" s="175"/>
      <c r="Y24" s="10">
        <f>IF(R24&gt;=R26,1,0)+IF(R24&gt;=R16,1,0)+IF(R24&gt;=R18,1,0)+IF(R24&gt;=R20,1,0)+IF(R24&gt;=R22,1,0)</f>
        <v>5</v>
      </c>
    </row>
    <row r="25" spans="1:25" ht="24.75" customHeight="1">
      <c r="A25" s="178"/>
      <c r="B25" s="34"/>
      <c r="C25" s="98"/>
      <c r="D25" s="99"/>
      <c r="E25" s="97"/>
      <c r="F25" s="97"/>
      <c r="G25" s="176"/>
      <c r="H25" s="177"/>
      <c r="I25" s="179"/>
      <c r="J25" s="183"/>
      <c r="K25" s="175"/>
      <c r="Y25" s="10"/>
    </row>
    <row r="26" spans="1:25" ht="24.75" customHeight="1">
      <c r="A26" s="178">
        <v>7</v>
      </c>
      <c r="B26" s="34"/>
      <c r="C26" s="98"/>
      <c r="D26" s="99"/>
      <c r="E26" s="97"/>
      <c r="F26" s="97"/>
      <c r="G26" s="176"/>
      <c r="H26" s="177">
        <f>Wyniki!BI13</f>
        <v>0.5</v>
      </c>
      <c r="I26" s="179">
        <f>TuryMaks!AG13</f>
        <v>1</v>
      </c>
      <c r="J26" s="183"/>
      <c r="K26" s="175"/>
      <c r="Y26" s="10">
        <f>IF(R26&gt;=R16,1,0)+IF(R26&gt;=R18,1,0)+IF(R26&gt;=R20,1,0)+IF(R26&gt;=R22,1,0)+IF(R26&gt;=R24,1,0)</f>
        <v>5</v>
      </c>
    </row>
    <row r="27" spans="1:25" ht="24.75" customHeight="1">
      <c r="A27" s="178"/>
      <c r="B27" s="34"/>
      <c r="C27" s="95"/>
      <c r="D27" s="96"/>
      <c r="E27" s="97"/>
      <c r="F27" s="97"/>
      <c r="G27" s="176"/>
      <c r="H27" s="177"/>
      <c r="I27" s="179"/>
      <c r="J27" s="183"/>
      <c r="K27" s="175"/>
      <c r="Y27" s="10"/>
    </row>
    <row r="28" spans="1:11" ht="24.75" customHeight="1">
      <c r="A28" s="178">
        <v>8</v>
      </c>
      <c r="B28" s="34"/>
      <c r="C28" s="95"/>
      <c r="D28" s="99"/>
      <c r="E28" s="97"/>
      <c r="F28" s="97"/>
      <c r="G28" s="176"/>
      <c r="H28" s="177">
        <f>Wyniki!BI14</f>
        <v>0.5</v>
      </c>
      <c r="I28" s="179">
        <f>TuryMaks!AG14</f>
        <v>1</v>
      </c>
      <c r="J28" s="183"/>
      <c r="K28" s="175"/>
    </row>
    <row r="29" spans="1:11" ht="24.75" customHeight="1">
      <c r="A29" s="178"/>
      <c r="B29" s="34"/>
      <c r="C29" s="95"/>
      <c r="D29" s="99"/>
      <c r="E29" s="97"/>
      <c r="F29" s="97"/>
      <c r="G29" s="176"/>
      <c r="H29" s="177"/>
      <c r="I29" s="179"/>
      <c r="J29" s="183"/>
      <c r="K29" s="175"/>
    </row>
    <row r="30" spans="1:11" ht="24.75" customHeight="1">
      <c r="A30" s="178">
        <v>9</v>
      </c>
      <c r="B30" s="34"/>
      <c r="C30" s="98"/>
      <c r="D30" s="96"/>
      <c r="E30" s="97"/>
      <c r="F30" s="97"/>
      <c r="G30" s="176"/>
      <c r="H30" s="177">
        <f>Wyniki!BI15</f>
        <v>0.5</v>
      </c>
      <c r="I30" s="179">
        <f>TuryMaks!AG15</f>
        <v>1</v>
      </c>
      <c r="J30" s="183"/>
      <c r="K30" s="175"/>
    </row>
    <row r="31" spans="1:11" ht="24.75" customHeight="1">
      <c r="A31" s="178"/>
      <c r="B31" s="34"/>
      <c r="C31" s="95"/>
      <c r="D31" s="96"/>
      <c r="E31" s="97"/>
      <c r="F31" s="97"/>
      <c r="G31" s="176"/>
      <c r="H31" s="177"/>
      <c r="I31" s="179"/>
      <c r="J31" s="183"/>
      <c r="K31" s="175"/>
    </row>
    <row r="32" ht="24.75" customHeight="1"/>
    <row r="33" ht="24.75" customHeight="1"/>
    <row r="34" ht="24.75" customHeight="1"/>
    <row r="38" ht="30" customHeight="1"/>
  </sheetData>
  <mergeCells count="57">
    <mergeCell ref="J20:J21"/>
    <mergeCell ref="J30:J31"/>
    <mergeCell ref="J22:J23"/>
    <mergeCell ref="J24:J25"/>
    <mergeCell ref="J26:J27"/>
    <mergeCell ref="J28:J29"/>
    <mergeCell ref="A1:K1"/>
    <mergeCell ref="B4:J4"/>
    <mergeCell ref="B6:J6"/>
    <mergeCell ref="A20:A21"/>
    <mergeCell ref="H20:H21"/>
    <mergeCell ref="G14:G15"/>
    <mergeCell ref="H14:H15"/>
    <mergeCell ref="J14:J15"/>
    <mergeCell ref="J16:J17"/>
    <mergeCell ref="J18:J19"/>
    <mergeCell ref="H16:H17"/>
    <mergeCell ref="G22:G23"/>
    <mergeCell ref="H22:H23"/>
    <mergeCell ref="G24:G25"/>
    <mergeCell ref="H24:H25"/>
    <mergeCell ref="G18:G19"/>
    <mergeCell ref="H18:H19"/>
    <mergeCell ref="G16:G17"/>
    <mergeCell ref="G20:G21"/>
    <mergeCell ref="A24:A25"/>
    <mergeCell ref="A26:A27"/>
    <mergeCell ref="A30:A31"/>
    <mergeCell ref="G26:G27"/>
    <mergeCell ref="G30:G31"/>
    <mergeCell ref="A22:A23"/>
    <mergeCell ref="A14:A15"/>
    <mergeCell ref="A16:A17"/>
    <mergeCell ref="A18:A19"/>
    <mergeCell ref="I26:I27"/>
    <mergeCell ref="I28:I29"/>
    <mergeCell ref="I20:I21"/>
    <mergeCell ref="H30:H31"/>
    <mergeCell ref="H26:H27"/>
    <mergeCell ref="K24:K25"/>
    <mergeCell ref="K26:K27"/>
    <mergeCell ref="I30:I31"/>
    <mergeCell ref="I14:I15"/>
    <mergeCell ref="I16:I17"/>
    <mergeCell ref="I18:I19"/>
    <mergeCell ref="K20:K21"/>
    <mergeCell ref="K28:K29"/>
    <mergeCell ref="I22:I23"/>
    <mergeCell ref="I24:I25"/>
    <mergeCell ref="K22:K23"/>
    <mergeCell ref="K14:K15"/>
    <mergeCell ref="K16:K17"/>
    <mergeCell ref="K18:K19"/>
    <mergeCell ref="K30:K31"/>
    <mergeCell ref="G28:G29"/>
    <mergeCell ref="H28:H29"/>
    <mergeCell ref="A28:A29"/>
  </mergeCells>
  <printOptions/>
  <pageMargins left="0.75" right="0.75" top="1" bottom="1" header="0.5" footer="0.5"/>
  <pageSetup fitToHeight="1" fitToWidth="1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2:AC72"/>
  <sheetViews>
    <sheetView showGridLines="0" workbookViewId="0" topLeftCell="A2">
      <selection activeCell="C40" sqref="C40"/>
    </sheetView>
  </sheetViews>
  <sheetFormatPr defaultColWidth="9.00390625" defaultRowHeight="12.75"/>
  <cols>
    <col min="1" max="1" width="3.875" style="0" customWidth="1"/>
    <col min="2" max="2" width="9.875" style="0" customWidth="1"/>
    <col min="3" max="3" width="4.375" style="0" bestFit="1" customWidth="1"/>
    <col min="4" max="4" width="4.25390625" style="0" bestFit="1" customWidth="1"/>
    <col min="5" max="5" width="4.125" style="0" customWidth="1"/>
    <col min="6" max="7" width="7.75390625" style="0" customWidth="1"/>
    <col min="8" max="9" width="3.875" style="0" customWidth="1"/>
    <col min="11" max="11" width="4.125" style="0" customWidth="1"/>
    <col min="12" max="12" width="4.25390625" style="0" customWidth="1"/>
    <col min="13" max="13" width="3.25390625" style="0" customWidth="1"/>
    <col min="14" max="15" width="7.75390625" style="0" customWidth="1"/>
    <col min="16" max="16" width="3.625" style="0" customWidth="1"/>
    <col min="17" max="17" width="3.00390625" style="0" customWidth="1"/>
    <col min="18" max="18" width="8.625" style="0" bestFit="1" customWidth="1"/>
    <col min="19" max="20" width="4.875" style="0" bestFit="1" customWidth="1"/>
    <col min="21" max="21" width="3.375" style="0" customWidth="1"/>
    <col min="22" max="23" width="7.75390625" style="0" customWidth="1"/>
    <col min="24" max="24" width="3.25390625" style="0" customWidth="1"/>
    <col min="25" max="25" width="6.00390625" style="0" customWidth="1"/>
    <col min="26" max="26" width="6.875" style="0" customWidth="1"/>
    <col min="27" max="27" width="10.125" style="0" customWidth="1"/>
    <col min="28" max="28" width="3.75390625" style="0" customWidth="1"/>
    <col min="29" max="29" width="3.625" style="0" customWidth="1"/>
    <col min="30" max="30" width="5.00390625" style="0" bestFit="1" customWidth="1"/>
    <col min="32" max="32" width="6.625" style="0" bestFit="1" customWidth="1"/>
    <col min="33" max="33" width="3.00390625" style="0" bestFit="1" customWidth="1"/>
    <col min="34" max="34" width="2.375" style="0" bestFit="1" customWidth="1"/>
    <col min="35" max="35" width="2.875" style="0" bestFit="1" customWidth="1"/>
  </cols>
  <sheetData>
    <row r="1" ht="19.5" customHeight="1" hidden="1"/>
    <row r="2" spans="6:23" ht="12.75">
      <c r="F2" s="49" t="s">
        <v>0</v>
      </c>
      <c r="G2" s="49" t="s">
        <v>1</v>
      </c>
      <c r="N2" s="49" t="s">
        <v>0</v>
      </c>
      <c r="O2" s="49" t="s">
        <v>1</v>
      </c>
      <c r="V2" s="49" t="s">
        <v>0</v>
      </c>
      <c r="W2" s="49" t="s">
        <v>1</v>
      </c>
    </row>
    <row r="3" spans="2:23" ht="15.75">
      <c r="B3" s="3" t="s">
        <v>7</v>
      </c>
      <c r="C3" s="3" t="s">
        <v>8</v>
      </c>
      <c r="D3" s="3" t="s">
        <v>9</v>
      </c>
      <c r="E3" s="4"/>
      <c r="F3" s="184" t="s">
        <v>17</v>
      </c>
      <c r="G3" s="184"/>
      <c r="J3" s="3" t="s">
        <v>7</v>
      </c>
      <c r="K3" s="3" t="s">
        <v>8</v>
      </c>
      <c r="L3" s="3" t="s">
        <v>9</v>
      </c>
      <c r="M3" s="4"/>
      <c r="N3" s="184" t="s">
        <v>18</v>
      </c>
      <c r="O3" s="184"/>
      <c r="R3" s="3" t="s">
        <v>7</v>
      </c>
      <c r="S3" s="3" t="s">
        <v>8</v>
      </c>
      <c r="T3" s="3" t="s">
        <v>9</v>
      </c>
      <c r="U3" s="4"/>
      <c r="V3" s="184" t="s">
        <v>19</v>
      </c>
      <c r="W3" s="184"/>
    </row>
    <row r="4" spans="5:23" ht="12.75">
      <c r="E4" s="7">
        <v>1</v>
      </c>
      <c r="F4" s="68" t="s">
        <v>27</v>
      </c>
      <c r="G4" s="48" t="str">
        <f>IF(E4=1,"Nikt","")&amp;IF(E4=2,"NS","")&amp;IF(E4=3,"WE","")&amp;IF(E4=4,"Obie","")&amp;IF(E4=5,"NS","")&amp;IF(E4=6,"WE","")&amp;IF(E4=7,"Obie","")&amp;IF(E4=8,"Nikt","")&amp;IF(E4=9,"WE","")&amp;IF(E4=10,"Obie","")&amp;IF(E4=11,"Nikt","")&amp;IF(E4=12,"NS","")&amp;IF(E4=13,"Obie","")&amp;IF(E4=14,"Nikt","")&amp;IF(E4=15,"NS","")&amp;IF(E4=16,"WE","")&amp;IF(E4=17,"Nikt","")&amp;IF(E4=18,"NS","")&amp;IF(E4=19,"WE","")&amp;IF(E4=20,"Obie","")&amp;IF(E4=21,"NS","")&amp;IF(E4=22,"WE","")&amp;IF(E4=23,"Obie","")&amp;IF(E4=24,"Nikt","")&amp;IF(E4=25,"WE","")&amp;IF(E4=26,"Obie","")&amp;IF(E4=27,"Nikt","")&amp;IF(E4=28,"NS","")&amp;IF(E4=29,"Obie","")&amp;IF(E4=30,"Nikt","")&amp;IF(E4=31,"NS","")&amp;IF(E4=32,"WE","")&amp;IF(E4=33,"Nikt","")&amp;IF(E4=34,"NS","")&amp;IF(E4=35,"WE","")&amp;IF(E4=36,"Obie","")&amp;IF(E4=37,"NS","")&amp;IF(E4=38,"WE","")&amp;IF(E4=39,"Obie","")&amp;IF(E4=42,"Obie","")&amp;IF(E4=43,"Nikt","")</f>
        <v>Nikt</v>
      </c>
      <c r="M4" s="7">
        <v>4</v>
      </c>
      <c r="N4" s="68" t="s">
        <v>27</v>
      </c>
      <c r="O4" s="48" t="str">
        <f>IF(M4=1,"Nikt","")&amp;IF(M4=2,"NS","")&amp;IF(M4=3,"WE","")&amp;IF(M4=4,"Obie","")&amp;IF(M4=5,"NS","")&amp;IF(M4=6,"WE","")&amp;IF(M4=7,"Obie","")&amp;IF(M4=8,"Nikt","")&amp;IF(M4=9,"WE","")&amp;IF(M4=10,"Obie","")&amp;IF(M4=11,"Nikt","")&amp;IF(M4=12,"NS","")&amp;IF(M4=13,"Obie","")&amp;IF(M4=14,"Nikt","")&amp;IF(M4=15,"NS","")&amp;IF(M4=16,"WE","")&amp;IF(M4=17,"Nikt","")&amp;IF(M4=18,"NS","")&amp;IF(M4=19,"WE","")&amp;IF(M4=20,"Obie","")&amp;IF(M4=21,"NS","")&amp;IF(M4=22,"WE","")&amp;IF(M4=23,"Obie","")&amp;IF(M4=24,"Nikt","")&amp;IF(M4=25,"WE","")&amp;IF(M4=26,"Obie","")&amp;IF(M4=27,"Nikt","")&amp;IF(M4=28,"NS","")&amp;IF(M4=29,"Obie","")&amp;IF(M4=30,"Nikt","")&amp;IF(M4=31,"NS","")&amp;IF(M4=32,"WE","")&amp;IF(M4=33,"Nikt","")&amp;IF(M4=34,"NS","")&amp;IF(M4=35,"WE","")&amp;IF(M4=36,"Obie","")&amp;IF(M4=37,"NS","")&amp;IF(M4=38,"WE","")&amp;IF(M4=39,"Obie","")&amp;IF(M4=42,"Obie","")&amp;IF(M4=43,"Nikt","")</f>
        <v>Obie</v>
      </c>
      <c r="U4" s="7">
        <v>7</v>
      </c>
      <c r="V4" s="68" t="s">
        <v>27</v>
      </c>
      <c r="W4" s="48" t="str">
        <f>IF(U4=1,"Nikt","")&amp;IF(U4=2,"NS","")&amp;IF(U4=3,"WE","")&amp;IF(U4=4,"Obie","")&amp;IF(U4=5,"NS","")&amp;IF(U4=6,"WE","")&amp;IF(U4=7,"Obie","")&amp;IF(U4=8,"Nikt","")&amp;IF(U4=9,"WE","")&amp;IF(U4=10,"Obie","")&amp;IF(U4=11,"Nikt","")&amp;IF(U4=12,"NS","")&amp;IF(U4=13,"Obie","")&amp;IF(U4=14,"Nikt","")&amp;IF(U4=15,"NS","")&amp;IF(U4=16,"WE","")&amp;IF(U4=17,"Nikt","")&amp;IF(U4=18,"NS","")&amp;IF(U4=19,"WE","")&amp;IF(U4=20,"Obie","")&amp;IF(U4=21,"NS","")&amp;IF(U4=22,"WE","")&amp;IF(U4=23,"Obie","")&amp;IF(U4=24,"Nikt","")&amp;IF(U4=25,"WE","")&amp;IF(U4=26,"Obie","")&amp;IF(U4=27,"Nikt","")&amp;IF(U4=28,"NS","")&amp;IF(U4=29,"Obie","")&amp;IF(U4=30,"Nikt","")&amp;IF(U4=31,"NS","")&amp;IF(U4=32,"WE","")&amp;IF(U4=33,"Nikt","")&amp;IF(U4=34,"NS","")&amp;IF(U4=35,"WE","")&amp;IF(U4=36,"Obie","")&amp;IF(U4=37,"NS","")&amp;IF(U4=38,"WE","")&amp;IF(U4=39,"Obie","")&amp;IF(U4=42,"Obie","")&amp;IF(U4=43,"Nikt","")</f>
        <v>Obie</v>
      </c>
    </row>
    <row r="5" spans="1:24" ht="12.75">
      <c r="A5" s="20"/>
      <c r="B5" s="17"/>
      <c r="C5" s="17"/>
      <c r="D5" s="17"/>
      <c r="E5" s="12">
        <v>3</v>
      </c>
      <c r="F5" s="15"/>
      <c r="G5" s="15"/>
      <c r="H5" s="12">
        <v>6</v>
      </c>
      <c r="J5" s="17"/>
      <c r="K5" s="17"/>
      <c r="L5" s="17"/>
      <c r="M5" s="12">
        <v>8</v>
      </c>
      <c r="N5" s="15"/>
      <c r="O5" s="15"/>
      <c r="P5" s="12">
        <v>9</v>
      </c>
      <c r="R5" s="17"/>
      <c r="S5" s="17"/>
      <c r="T5" s="17"/>
      <c r="U5" s="12">
        <v>6</v>
      </c>
      <c r="V5" s="15"/>
      <c r="W5" s="15"/>
      <c r="X5" s="12">
        <v>4</v>
      </c>
    </row>
    <row r="6" spans="1:24" ht="12.75">
      <c r="A6" s="20"/>
      <c r="B6" s="17"/>
      <c r="C6" s="17"/>
      <c r="D6" s="17"/>
      <c r="E6" s="12">
        <v>5</v>
      </c>
      <c r="F6" s="15"/>
      <c r="G6" s="15"/>
      <c r="H6" s="12">
        <v>9</v>
      </c>
      <c r="J6" s="17"/>
      <c r="K6" s="17"/>
      <c r="L6" s="17"/>
      <c r="M6" s="12">
        <v>4</v>
      </c>
      <c r="N6" s="15"/>
      <c r="O6" s="15"/>
      <c r="P6" s="12">
        <v>7</v>
      </c>
      <c r="R6" s="17"/>
      <c r="S6" s="17"/>
      <c r="T6" s="17"/>
      <c r="U6" s="12">
        <v>9</v>
      </c>
      <c r="V6" s="15"/>
      <c r="W6" s="15"/>
      <c r="X6" s="12">
        <v>1</v>
      </c>
    </row>
    <row r="7" spans="1:24" ht="12.75">
      <c r="A7" s="20"/>
      <c r="B7" s="17"/>
      <c r="C7" s="17"/>
      <c r="D7" s="17"/>
      <c r="E7" s="12">
        <v>4</v>
      </c>
      <c r="F7" s="15"/>
      <c r="G7" s="15"/>
      <c r="H7" s="12">
        <v>2</v>
      </c>
      <c r="J7" s="17"/>
      <c r="K7" s="17"/>
      <c r="L7" s="17"/>
      <c r="M7" s="12">
        <v>6</v>
      </c>
      <c r="N7" s="15"/>
      <c r="O7" s="15"/>
      <c r="P7" s="12">
        <v>1</v>
      </c>
      <c r="R7" s="17"/>
      <c r="S7" s="17"/>
      <c r="T7" s="17"/>
      <c r="U7" s="12">
        <v>5</v>
      </c>
      <c r="V7" s="15"/>
      <c r="W7" s="15"/>
      <c r="X7" s="12">
        <v>8</v>
      </c>
    </row>
    <row r="8" spans="1:24" ht="12.75">
      <c r="A8" s="20"/>
      <c r="B8" s="17"/>
      <c r="C8" s="17"/>
      <c r="D8" s="17"/>
      <c r="E8" s="12">
        <v>7</v>
      </c>
      <c r="F8" s="15"/>
      <c r="G8" s="15"/>
      <c r="H8" s="12">
        <v>8</v>
      </c>
      <c r="J8" s="17"/>
      <c r="K8" s="17"/>
      <c r="L8" s="17"/>
      <c r="M8" s="12">
        <v>5</v>
      </c>
      <c r="N8" s="15"/>
      <c r="O8" s="15"/>
      <c r="P8" s="12">
        <v>3</v>
      </c>
      <c r="R8" s="17"/>
      <c r="S8" s="17"/>
      <c r="T8" s="17"/>
      <c r="U8" s="12">
        <v>7</v>
      </c>
      <c r="V8" s="15"/>
      <c r="W8" s="15"/>
      <c r="X8" s="12">
        <v>2</v>
      </c>
    </row>
    <row r="9" spans="1:20" ht="12.75">
      <c r="A9" s="20"/>
      <c r="B9" s="2"/>
      <c r="C9" s="2"/>
      <c r="D9" s="2"/>
      <c r="J9" s="2"/>
      <c r="K9" s="2"/>
      <c r="L9" s="2"/>
      <c r="R9" s="2"/>
      <c r="S9" s="2"/>
      <c r="T9" s="2"/>
    </row>
    <row r="10" spans="1:23" ht="12.75">
      <c r="A10" s="20"/>
      <c r="B10" s="2"/>
      <c r="C10" s="2"/>
      <c r="D10" s="2"/>
      <c r="E10" s="7">
        <v>2</v>
      </c>
      <c r="F10" s="68" t="s">
        <v>27</v>
      </c>
      <c r="G10" s="48" t="str">
        <f>IF(E10=1,"Nikt","")&amp;IF(E10=2,"NS","")&amp;IF(E10=3,"WE","")&amp;IF(E10=4,"Obie","")&amp;IF(E10=5,"NS","")&amp;IF(E10=6,"WE","")&amp;IF(E10=7,"Obie","")&amp;IF(E10=8,"Nikt","")&amp;IF(E10=9,"WE","")&amp;IF(E10=10,"Obie","")&amp;IF(E10=11,"Nikt","")&amp;IF(E10=12,"NS","")&amp;IF(E10=13,"Obie","")&amp;IF(E10=14,"Nikt","")&amp;IF(E10=15,"NS","")&amp;IF(E10=16,"WE","")&amp;IF(E10=17,"Nikt","")&amp;IF(E10=18,"NS","")&amp;IF(E10=19,"WE","")&amp;IF(E10=20,"Obie","")&amp;IF(E10=21,"NS","")&amp;IF(E10=22,"WE","")&amp;IF(E10=23,"Obie","")&amp;IF(E10=24,"Nikt","")&amp;IF(E10=25,"WE","")&amp;IF(E10=26,"Obie","")&amp;IF(E10=27,"Nikt","")&amp;IF(E10=28,"NS","")&amp;IF(E10=29,"Obie","")&amp;IF(E10=30,"Nikt","")&amp;IF(E10=31,"NS","")&amp;IF(E10=32,"WE","")&amp;IF(E10=33,"Nikt","")&amp;IF(E10=34,"NS","")&amp;IF(E10=35,"WE","")&amp;IF(E10=36,"Obie","")&amp;IF(E10=37,"NS","")&amp;IF(E10=38,"WE","")&amp;IF(E10=39,"Obie","")&amp;IF(E10=42,"Obie","")&amp;IF(E10=43,"Nikt","")</f>
        <v>NS</v>
      </c>
      <c r="J10" s="2"/>
      <c r="K10" s="2"/>
      <c r="L10" s="2"/>
      <c r="M10" s="7">
        <v>5</v>
      </c>
      <c r="N10" s="68" t="s">
        <v>27</v>
      </c>
      <c r="O10" s="48" t="str">
        <f>IF(M10=1,"Nikt","")&amp;IF(M10=2,"NS","")&amp;IF(M10=3,"WE","")&amp;IF(M10=4,"Obie","")&amp;IF(M10=5,"NS","")&amp;IF(M10=6,"WE","")&amp;IF(M10=7,"Obie","")&amp;IF(M10=8,"Nikt","")&amp;IF(M10=9,"WE","")&amp;IF(M10=10,"Obie","")&amp;IF(M10=11,"Nikt","")&amp;IF(M10=12,"NS","")&amp;IF(M10=13,"Obie","")&amp;IF(M10=14,"Nikt","")&amp;IF(M10=15,"NS","")&amp;IF(M10=16,"WE","")&amp;IF(M10=17,"Nikt","")&amp;IF(M10=18,"NS","")&amp;IF(M10=19,"WE","")&amp;IF(M10=20,"Obie","")&amp;IF(M10=21,"NS","")&amp;IF(M10=22,"WE","")&amp;IF(M10=23,"Obie","")&amp;IF(M10=24,"Nikt","")&amp;IF(M10=25,"WE","")&amp;IF(M10=26,"Obie","")&amp;IF(M10=27,"Nikt","")&amp;IF(M10=28,"NS","")&amp;IF(M10=29,"Obie","")&amp;IF(M10=30,"Nikt","")&amp;IF(M10=31,"NS","")&amp;IF(M10=32,"WE","")&amp;IF(M10=33,"Nikt","")&amp;IF(M10=34,"NS","")&amp;IF(M10=35,"WE","")&amp;IF(M10=36,"Obie","")&amp;IF(M10=37,"NS","")&amp;IF(M10=38,"WE","")&amp;IF(M10=39,"Obie","")&amp;IF(M10=42,"Obie","")&amp;IF(M10=43,"Nikt","")</f>
        <v>NS</v>
      </c>
      <c r="R10" s="2"/>
      <c r="S10" s="2"/>
      <c r="T10" s="2"/>
      <c r="U10" s="7">
        <v>8</v>
      </c>
      <c r="V10" s="68" t="s">
        <v>27</v>
      </c>
      <c r="W10" s="48" t="str">
        <f>IF(U10=1,"Nikt","")&amp;IF(U10=2,"NS","")&amp;IF(U10=3,"WE","")&amp;IF(U10=4,"Obie","")&amp;IF(U10=5,"NS","")&amp;IF(U10=6,"WE","")&amp;IF(U10=7,"Obie","")&amp;IF(U10=8,"Nikt","")&amp;IF(U10=9,"WE","")&amp;IF(U10=10,"Obie","")&amp;IF(U10=11,"Nikt","")&amp;IF(U10=12,"NS","")&amp;IF(U10=13,"Obie","")&amp;IF(U10=14,"Nikt","")&amp;IF(U10=15,"NS","")&amp;IF(U10=16,"WE","")&amp;IF(U10=17,"Nikt","")&amp;IF(U10=18,"NS","")&amp;IF(U10=19,"WE","")&amp;IF(U10=20,"Obie","")&amp;IF(U10=21,"NS","")&amp;IF(U10=22,"WE","")&amp;IF(U10=23,"Obie","")&amp;IF(U10=24,"Nikt","")&amp;IF(U10=25,"WE","")&amp;IF(U10=26,"Obie","")&amp;IF(U10=27,"Nikt","")&amp;IF(U10=28,"NS","")&amp;IF(U10=29,"Obie","")&amp;IF(U10=30,"Nikt","")&amp;IF(U10=31,"NS","")&amp;IF(U10=32,"WE","")&amp;IF(U10=33,"Nikt","")&amp;IF(U10=34,"NS","")&amp;IF(U10=35,"WE","")&amp;IF(U10=36,"Obie","")&amp;IF(U10=37,"NS","")&amp;IF(U10=38,"WE","")&amp;IF(U10=39,"Obie","")&amp;IF(U10=42,"Obie","")&amp;IF(U10=43,"Nikt","")</f>
        <v>Nikt</v>
      </c>
    </row>
    <row r="11" spans="1:24" ht="12.75">
      <c r="A11" s="20"/>
      <c r="B11" s="17"/>
      <c r="C11" s="17"/>
      <c r="D11" s="17"/>
      <c r="E11" s="12">
        <f>E5</f>
        <v>3</v>
      </c>
      <c r="F11" s="15"/>
      <c r="G11" s="15"/>
      <c r="H11" s="12">
        <f>H5</f>
        <v>6</v>
      </c>
      <c r="J11" s="17"/>
      <c r="K11" s="17"/>
      <c r="L11" s="17"/>
      <c r="M11" s="12">
        <f>M5</f>
        <v>8</v>
      </c>
      <c r="N11" s="15"/>
      <c r="O11" s="15"/>
      <c r="P11" s="12">
        <f>P5</f>
        <v>9</v>
      </c>
      <c r="R11" s="17"/>
      <c r="S11" s="17"/>
      <c r="T11" s="17"/>
      <c r="U11" s="12">
        <f>U5</f>
        <v>6</v>
      </c>
      <c r="V11" s="15"/>
      <c r="W11" s="15"/>
      <c r="X11" s="12">
        <f>X5</f>
        <v>4</v>
      </c>
    </row>
    <row r="12" spans="1:24" ht="12.75">
      <c r="A12" s="20"/>
      <c r="B12" s="17"/>
      <c r="C12" s="17"/>
      <c r="D12" s="17"/>
      <c r="E12" s="12">
        <f>E6</f>
        <v>5</v>
      </c>
      <c r="F12" s="15"/>
      <c r="G12" s="15"/>
      <c r="H12" s="12">
        <f>H6</f>
        <v>9</v>
      </c>
      <c r="J12" s="17"/>
      <c r="K12" s="17"/>
      <c r="L12" s="17"/>
      <c r="M12" s="12">
        <f>M6</f>
        <v>4</v>
      </c>
      <c r="N12" s="15"/>
      <c r="O12" s="15"/>
      <c r="P12" s="12">
        <f>P6</f>
        <v>7</v>
      </c>
      <c r="R12" s="17"/>
      <c r="S12" s="17"/>
      <c r="T12" s="17"/>
      <c r="U12" s="12">
        <f>U6</f>
        <v>9</v>
      </c>
      <c r="V12" s="15"/>
      <c r="W12" s="15"/>
      <c r="X12" s="12">
        <f>X6</f>
        <v>1</v>
      </c>
    </row>
    <row r="13" spans="1:24" ht="12.75">
      <c r="A13" s="20"/>
      <c r="B13" s="17"/>
      <c r="C13" s="17"/>
      <c r="D13" s="17"/>
      <c r="E13" s="12">
        <f>E7</f>
        <v>4</v>
      </c>
      <c r="F13" s="15"/>
      <c r="G13" s="15"/>
      <c r="H13" s="12">
        <f>H7</f>
        <v>2</v>
      </c>
      <c r="J13" s="17"/>
      <c r="K13" s="17"/>
      <c r="L13" s="17"/>
      <c r="M13" s="12">
        <f>M7</f>
        <v>6</v>
      </c>
      <c r="N13" s="15"/>
      <c r="O13" s="15"/>
      <c r="P13" s="12">
        <f>P7</f>
        <v>1</v>
      </c>
      <c r="R13" s="17"/>
      <c r="S13" s="17"/>
      <c r="T13" s="17"/>
      <c r="U13" s="12">
        <f>U7</f>
        <v>5</v>
      </c>
      <c r="V13" s="15"/>
      <c r="W13" s="15"/>
      <c r="X13" s="12">
        <f>X7</f>
        <v>8</v>
      </c>
    </row>
    <row r="14" spans="1:24" ht="12.75">
      <c r="A14" s="20"/>
      <c r="B14" s="17"/>
      <c r="C14" s="17"/>
      <c r="D14" s="17"/>
      <c r="E14" s="12">
        <f>E8</f>
        <v>7</v>
      </c>
      <c r="F14" s="15"/>
      <c r="G14" s="15"/>
      <c r="H14" s="12">
        <f>H8</f>
        <v>8</v>
      </c>
      <c r="J14" s="17"/>
      <c r="K14" s="17"/>
      <c r="L14" s="17"/>
      <c r="M14" s="12">
        <f>M8</f>
        <v>5</v>
      </c>
      <c r="N14" s="15"/>
      <c r="O14" s="15"/>
      <c r="P14" s="12">
        <f>P8</f>
        <v>3</v>
      </c>
      <c r="R14" s="17"/>
      <c r="S14" s="17"/>
      <c r="T14" s="17"/>
      <c r="U14" s="12">
        <f>U8</f>
        <v>7</v>
      </c>
      <c r="V14" s="15"/>
      <c r="W14" s="15"/>
      <c r="X14" s="12">
        <f>X8</f>
        <v>2</v>
      </c>
    </row>
    <row r="15" spans="1:24" ht="12.75">
      <c r="A15" s="20"/>
      <c r="B15" s="17"/>
      <c r="C15" s="17"/>
      <c r="D15" s="17"/>
      <c r="E15" s="12"/>
      <c r="F15" s="23"/>
      <c r="G15" s="23"/>
      <c r="H15" s="12"/>
      <c r="J15" s="17"/>
      <c r="K15" s="17"/>
      <c r="L15" s="17"/>
      <c r="M15" s="12"/>
      <c r="N15" s="23"/>
      <c r="O15" s="23"/>
      <c r="P15" s="12"/>
      <c r="R15" s="17"/>
      <c r="S15" s="17"/>
      <c r="T15" s="17"/>
      <c r="U15" s="12"/>
      <c r="V15" s="23"/>
      <c r="W15" s="23"/>
      <c r="X15" s="12"/>
    </row>
    <row r="16" spans="1:23" ht="12.75">
      <c r="A16" s="20"/>
      <c r="B16" s="2"/>
      <c r="C16" s="2"/>
      <c r="D16" s="2"/>
      <c r="E16" s="7">
        <v>3</v>
      </c>
      <c r="F16" s="68" t="s">
        <v>27</v>
      </c>
      <c r="G16" s="48" t="str">
        <f>IF(E16=1,"Nikt","")&amp;IF(E16=2,"NS","")&amp;IF(E16=3,"WE","")&amp;IF(E16=4,"Obie","")&amp;IF(E16=5,"NS","")&amp;IF(E16=6,"WE","")&amp;IF(E16=7,"Obie","")&amp;IF(E16=8,"Nikt","")&amp;IF(E16=9,"WE","")&amp;IF(E16=10,"Obie","")&amp;IF(E16=11,"Nikt","")&amp;IF(E16=12,"NS","")&amp;IF(E16=13,"Obie","")&amp;IF(E16=14,"Nikt","")&amp;IF(E16=15,"NS","")&amp;IF(E16=16,"WE","")&amp;IF(E16=17,"Nikt","")&amp;IF(E16=18,"NS","")&amp;IF(E16=19,"WE","")&amp;IF(E16=20,"Obie","")&amp;IF(E16=21,"NS","")&amp;IF(E16=22,"WE","")&amp;IF(E16=23,"Obie","")&amp;IF(E16=24,"Nikt","")&amp;IF(E16=25,"WE","")&amp;IF(E16=26,"Obie","")&amp;IF(E16=27,"Nikt","")&amp;IF(E16=28,"NS","")&amp;IF(E16=29,"Obie","")&amp;IF(E16=30,"Nikt","")&amp;IF(E16=31,"NS","")&amp;IF(E16=32,"WE","")&amp;IF(E16=33,"Nikt","")&amp;IF(E16=34,"NS","")&amp;IF(E16=35,"WE","")&amp;IF(E16=36,"Obie","")&amp;IF(E16=37,"NS","")&amp;IF(E16=38,"WE","")&amp;IF(E16=39,"Obie","")&amp;IF(E16=42,"Obie","")&amp;IF(E16=43,"Nikt","")</f>
        <v>WE</v>
      </c>
      <c r="J16" s="2"/>
      <c r="K16" s="2"/>
      <c r="L16" s="2"/>
      <c r="M16" s="7">
        <v>6</v>
      </c>
      <c r="N16" s="68" t="s">
        <v>27</v>
      </c>
      <c r="O16" s="48" t="str">
        <f>IF(M16=1,"Nikt","")&amp;IF(M16=2,"NS","")&amp;IF(M16=3,"WE","")&amp;IF(M16=4,"Obie","")&amp;IF(M16=5,"NS","")&amp;IF(M16=6,"WE","")&amp;IF(M16=7,"Obie","")&amp;IF(M16=8,"Nikt","")&amp;IF(M16=9,"WE","")&amp;IF(M16=10,"Obie","")&amp;IF(M16=11,"Nikt","")&amp;IF(M16=12,"NS","")&amp;IF(M16=13,"Obie","")&amp;IF(M16=14,"Nikt","")&amp;IF(M16=15,"NS","")&amp;IF(M16=16,"WE","")&amp;IF(M16=17,"Nikt","")&amp;IF(M16=18,"NS","")&amp;IF(M16=19,"WE","")&amp;IF(M16=20,"Obie","")&amp;IF(M16=21,"NS","")&amp;IF(M16=22,"WE","")&amp;IF(M16=23,"Obie","")&amp;IF(M16=24,"Nikt","")&amp;IF(M16=25,"WE","")&amp;IF(M16=26,"Obie","")&amp;IF(M16=27,"Nikt","")&amp;IF(M16=28,"NS","")&amp;IF(M16=29,"Obie","")&amp;IF(M16=30,"Nikt","")&amp;IF(M16=31,"NS","")&amp;IF(M16=32,"WE","")&amp;IF(M16=33,"Nikt","")&amp;IF(M16=34,"NS","")&amp;IF(M16=35,"WE","")&amp;IF(M16=36,"Obie","")&amp;IF(M16=37,"NS","")&amp;IF(M16=38,"WE","")&amp;IF(M16=39,"Obie","")&amp;IF(M16=42,"Obie","")&amp;IF(M16=43,"Nikt","")</f>
        <v>WE</v>
      </c>
      <c r="R16" s="2"/>
      <c r="S16" s="2"/>
      <c r="T16" s="2"/>
      <c r="U16" s="7">
        <v>9</v>
      </c>
      <c r="V16" s="68" t="s">
        <v>27</v>
      </c>
      <c r="W16" s="48" t="str">
        <f>IF(U16=1,"Nikt","")&amp;IF(U16=2,"NS","")&amp;IF(U16=3,"WE","")&amp;IF(U16=4,"Obie","")&amp;IF(U16=5,"NS","")&amp;IF(U16=6,"WE","")&amp;IF(U16=7,"Obie","")&amp;IF(U16=8,"Nikt","")&amp;IF(U16=9,"WE","")&amp;IF(U16=10,"Obie","")&amp;IF(U16=11,"Nikt","")&amp;IF(U16=12,"NS","")&amp;IF(U16=13,"Obie","")&amp;IF(U16=14,"Nikt","")&amp;IF(U16=15,"NS","")&amp;IF(U16=16,"WE","")&amp;IF(U16=17,"Nikt","")&amp;IF(U16=18,"NS","")&amp;IF(U16=19,"WE","")&amp;IF(U16=20,"Obie","")&amp;IF(U16=21,"NS","")&amp;IF(U16=22,"WE","")&amp;IF(U16=23,"Obie","")&amp;IF(U16=24,"Nikt","")&amp;IF(U16=25,"WE","")&amp;IF(U16=26,"Obie","")&amp;IF(U16=27,"Nikt","")&amp;IF(U16=28,"NS","")&amp;IF(U16=29,"Obie","")&amp;IF(U16=30,"Nikt","")&amp;IF(U16=31,"NS","")&amp;IF(U16=32,"WE","")&amp;IF(U16=33,"Nikt","")&amp;IF(U16=34,"NS","")&amp;IF(U16=35,"WE","")&amp;IF(U16=36,"Obie","")&amp;IF(U16=37,"NS","")&amp;IF(U16=38,"WE","")&amp;IF(U16=39,"Obie","")&amp;IF(U16=42,"Obie","")&amp;IF(U16=43,"Nikt","")</f>
        <v>WE</v>
      </c>
    </row>
    <row r="17" spans="1:24" ht="12.75">
      <c r="A17" s="20"/>
      <c r="B17" s="17"/>
      <c r="C17" s="17"/>
      <c r="D17" s="17"/>
      <c r="E17" s="12">
        <f>E11</f>
        <v>3</v>
      </c>
      <c r="F17" s="15"/>
      <c r="G17" s="15"/>
      <c r="H17" s="12">
        <f>H11</f>
        <v>6</v>
      </c>
      <c r="J17" s="17"/>
      <c r="K17" s="17"/>
      <c r="L17" s="17"/>
      <c r="M17" s="12">
        <f>M11</f>
        <v>8</v>
      </c>
      <c r="N17" s="15"/>
      <c r="O17" s="15"/>
      <c r="P17" s="12">
        <f>P11</f>
        <v>9</v>
      </c>
      <c r="R17" s="17"/>
      <c r="S17" s="17"/>
      <c r="T17" s="17"/>
      <c r="U17" s="12">
        <f>U11</f>
        <v>6</v>
      </c>
      <c r="V17" s="15"/>
      <c r="W17" s="15"/>
      <c r="X17" s="12">
        <f>X11</f>
        <v>4</v>
      </c>
    </row>
    <row r="18" spans="1:24" ht="12.75">
      <c r="A18" s="20"/>
      <c r="B18" s="17"/>
      <c r="C18" s="17"/>
      <c r="D18" s="17"/>
      <c r="E18" s="12">
        <f>E12</f>
        <v>5</v>
      </c>
      <c r="F18" s="15"/>
      <c r="G18" s="15"/>
      <c r="H18" s="12">
        <f>H12</f>
        <v>9</v>
      </c>
      <c r="J18" s="17"/>
      <c r="K18" s="17"/>
      <c r="L18" s="17"/>
      <c r="M18" s="12">
        <f>M12</f>
        <v>4</v>
      </c>
      <c r="N18" s="15"/>
      <c r="O18" s="15"/>
      <c r="P18" s="12">
        <f>P12</f>
        <v>7</v>
      </c>
      <c r="R18" s="17"/>
      <c r="S18" s="17"/>
      <c r="T18" s="17"/>
      <c r="U18" s="12">
        <f>U12</f>
        <v>9</v>
      </c>
      <c r="V18" s="15"/>
      <c r="W18" s="15"/>
      <c r="X18" s="12">
        <f>X12</f>
        <v>1</v>
      </c>
    </row>
    <row r="19" spans="1:24" ht="12.75">
      <c r="A19" s="20"/>
      <c r="B19" s="17"/>
      <c r="C19" s="17"/>
      <c r="D19" s="17"/>
      <c r="E19" s="12">
        <f>E13</f>
        <v>4</v>
      </c>
      <c r="F19" s="15"/>
      <c r="G19" s="15"/>
      <c r="H19" s="12">
        <f>H13</f>
        <v>2</v>
      </c>
      <c r="J19" s="17"/>
      <c r="K19" s="17"/>
      <c r="L19" s="17"/>
      <c r="M19" s="12">
        <f>M13</f>
        <v>6</v>
      </c>
      <c r="N19" s="15"/>
      <c r="O19" s="15"/>
      <c r="P19" s="12">
        <f>P13</f>
        <v>1</v>
      </c>
      <c r="R19" s="17"/>
      <c r="S19" s="17"/>
      <c r="T19" s="17"/>
      <c r="U19" s="12">
        <f>U13</f>
        <v>5</v>
      </c>
      <c r="V19" s="15"/>
      <c r="W19" s="15"/>
      <c r="X19" s="12">
        <f>X13</f>
        <v>8</v>
      </c>
    </row>
    <row r="20" spans="1:24" ht="12.75">
      <c r="A20" s="20"/>
      <c r="B20" s="17"/>
      <c r="C20" s="17"/>
      <c r="D20" s="17"/>
      <c r="E20" s="12">
        <f>E14</f>
        <v>7</v>
      </c>
      <c r="F20" s="15"/>
      <c r="G20" s="15"/>
      <c r="H20" s="12">
        <f>H14</f>
        <v>8</v>
      </c>
      <c r="J20" s="17"/>
      <c r="K20" s="17"/>
      <c r="L20" s="17"/>
      <c r="M20" s="12">
        <f>M14</f>
        <v>5</v>
      </c>
      <c r="N20" s="15"/>
      <c r="O20" s="15"/>
      <c r="P20" s="12">
        <f>P14</f>
        <v>3</v>
      </c>
      <c r="R20" s="17"/>
      <c r="S20" s="17"/>
      <c r="T20" s="17"/>
      <c r="U20" s="12">
        <f>U14</f>
        <v>7</v>
      </c>
      <c r="V20" s="15"/>
      <c r="W20" s="15"/>
      <c r="X20" s="12">
        <f>X14</f>
        <v>2</v>
      </c>
    </row>
    <row r="21" spans="1:24" ht="12.75">
      <c r="A21" s="20"/>
      <c r="B21" s="17"/>
      <c r="C21" s="17"/>
      <c r="D21" s="17"/>
      <c r="E21" s="12"/>
      <c r="F21" s="23"/>
      <c r="G21" s="23"/>
      <c r="H21" s="12"/>
      <c r="J21" s="17"/>
      <c r="K21" s="17"/>
      <c r="L21" s="17"/>
      <c r="M21" s="12"/>
      <c r="N21" s="23"/>
      <c r="O21" s="23"/>
      <c r="P21" s="12"/>
      <c r="R21" s="17"/>
      <c r="S21" s="17"/>
      <c r="T21" s="17"/>
      <c r="U21" s="12"/>
      <c r="V21" s="23"/>
      <c r="W21" s="23"/>
      <c r="X21" s="12"/>
    </row>
    <row r="22" ht="12.75" hidden="1">
      <c r="A22" s="20"/>
    </row>
    <row r="23" ht="12.75" hidden="1">
      <c r="A23" s="20"/>
    </row>
    <row r="24" ht="12.75" hidden="1">
      <c r="A24" s="20"/>
    </row>
    <row r="25" ht="12.75" hidden="1">
      <c r="A25" s="20"/>
    </row>
    <row r="26" ht="12.75" hidden="1">
      <c r="A26" s="20"/>
    </row>
    <row r="27" spans="1:19" ht="12.75" hidden="1">
      <c r="A27" s="20"/>
      <c r="B27" s="17"/>
      <c r="C27" s="17"/>
      <c r="D27" s="17"/>
      <c r="K27" s="2"/>
      <c r="S27" s="2"/>
    </row>
    <row r="28" spans="1:23" ht="15.75">
      <c r="A28" s="20"/>
      <c r="C28" s="2"/>
      <c r="F28" s="184" t="s">
        <v>20</v>
      </c>
      <c r="G28" s="184"/>
      <c r="K28" s="2"/>
      <c r="N28" s="184" t="s">
        <v>21</v>
      </c>
      <c r="O28" s="184"/>
      <c r="S28" s="2"/>
      <c r="V28" s="184" t="s">
        <v>22</v>
      </c>
      <c r="W28" s="184"/>
    </row>
    <row r="29" spans="1:23" ht="12.75">
      <c r="A29" s="20"/>
      <c r="E29" s="7">
        <v>10</v>
      </c>
      <c r="F29" s="68" t="s">
        <v>27</v>
      </c>
      <c r="G29" s="48" t="str">
        <f>IF(E29=1,"Nikt","")&amp;IF(E29=2,"NS","")&amp;IF(E29=3,"WE","")&amp;IF(E29=4,"Obie","")&amp;IF(E29=5,"NS","")&amp;IF(E29=6,"WE","")&amp;IF(E29=7,"Obie","")&amp;IF(E29=8,"Nikt","")&amp;IF(E29=9,"WE","")&amp;IF(E29=10,"Obie","")&amp;IF(E29=11,"Nikt","")&amp;IF(E29=12,"NS","")&amp;IF(E29=13,"Obie","")&amp;IF(E29=14,"Nikt","")&amp;IF(E29=15,"NS","")&amp;IF(E29=16,"WE","")&amp;IF(E29=17,"Nikt","")&amp;IF(E29=18,"NS","")&amp;IF(E29=19,"WE","")&amp;IF(E29=20,"Obie","")&amp;IF(E29=21,"NS","")&amp;IF(E29=22,"WE","")&amp;IF(E29=23,"Obie","")&amp;IF(E29=24,"Nikt","")&amp;IF(E29=25,"WE","")&amp;IF(E29=26,"Obie","")&amp;IF(E29=27,"Nikt","")&amp;IF(E29=28,"NS","")&amp;IF(E29=29,"Obie","")&amp;IF(E29=30,"Nikt","")&amp;IF(E29=31,"NS","")&amp;IF(E29=32,"WE","")&amp;IF(E29=33,"Nikt","")&amp;IF(E29=34,"NS","")&amp;IF(E29=35,"WE","")&amp;IF(E29=36,"Obie","")&amp;IF(E29=37,"NS","")&amp;IF(E29=38,"WE","")&amp;IF(E29=39,"Obie","")&amp;IF(E29=42,"Obie","")&amp;IF(E29=43,"Nikt","")</f>
        <v>Obie</v>
      </c>
      <c r="M29" s="7">
        <v>13</v>
      </c>
      <c r="N29" s="68" t="s">
        <v>27</v>
      </c>
      <c r="O29" s="48" t="str">
        <f>IF(M29=1,"Nikt","")&amp;IF(M29=2,"NS","")&amp;IF(M29=3,"WE","")&amp;IF(M29=4,"Obie","")&amp;IF(M29=5,"NS","")&amp;IF(M29=6,"WE","")&amp;IF(M29=7,"Obie","")&amp;IF(M29=8,"Nikt","")&amp;IF(M29=9,"WE","")&amp;IF(M29=10,"Obie","")&amp;IF(M29=11,"Nikt","")&amp;IF(M29=12,"NS","")&amp;IF(M29=13,"Obie","")&amp;IF(M29=14,"Nikt","")&amp;IF(M29=15,"NS","")&amp;IF(M29=16,"WE","")&amp;IF(M29=17,"Nikt","")&amp;IF(M29=18,"NS","")&amp;IF(M29=19,"WE","")&amp;IF(M29=20,"Obie","")&amp;IF(M29=21,"NS","")&amp;IF(M29=22,"WE","")&amp;IF(M29=23,"Obie","")&amp;IF(M29=24,"Nikt","")&amp;IF(M29=25,"WE","")&amp;IF(M29=26,"Obie","")&amp;IF(M29=27,"Nikt","")&amp;IF(M29=28,"NS","")&amp;IF(M29=29,"Obie","")&amp;IF(M29=30,"Nikt","")&amp;IF(M29=31,"NS","")&amp;IF(M29=32,"WE","")&amp;IF(M29=33,"Nikt","")&amp;IF(M29=34,"NS","")&amp;IF(M29=35,"WE","")&amp;IF(M29=36,"Obie","")&amp;IF(M29=37,"NS","")&amp;IF(M29=38,"WE","")&amp;IF(M29=39,"Obie","")&amp;IF(M29=42,"Obie","")&amp;IF(M29=43,"Nikt","")</f>
        <v>Obie</v>
      </c>
      <c r="U29" s="7">
        <v>16</v>
      </c>
      <c r="V29" s="68" t="s">
        <v>27</v>
      </c>
      <c r="W29" s="48" t="str">
        <f>IF(U29=1,"Nikt","")&amp;IF(U29=2,"NS","")&amp;IF(U29=3,"WE","")&amp;IF(U29=4,"Obie","")&amp;IF(U29=5,"NS","")&amp;IF(U29=6,"WE","")&amp;IF(U29=7,"Obie","")&amp;IF(U29=8,"Nikt","")&amp;IF(U29=9,"WE","")&amp;IF(U29=10,"Obie","")&amp;IF(U29=11,"Nikt","")&amp;IF(U29=12,"NS","")&amp;IF(U29=13,"Obie","")&amp;IF(U29=14,"Nikt","")&amp;IF(U29=15,"NS","")&amp;IF(U29=16,"WE","")&amp;IF(U29=17,"Nikt","")&amp;IF(U29=18,"NS","")&amp;IF(U29=19,"WE","")&amp;IF(U29=20,"Obie","")&amp;IF(U29=21,"NS","")&amp;IF(U29=22,"WE","")&amp;IF(U29=23,"Obie","")&amp;IF(U29=24,"Nikt","")&amp;IF(U29=25,"WE","")&amp;IF(U29=26,"Obie","")&amp;IF(U29=27,"Nikt","")&amp;IF(U29=28,"NS","")&amp;IF(U29=29,"Obie","")&amp;IF(U29=30,"Nikt","")&amp;IF(U29=31,"NS","")&amp;IF(U29=32,"WE","")&amp;IF(U29=33,"Nikt","")&amp;IF(U29=34,"NS","")&amp;IF(U29=35,"WE","")&amp;IF(U29=36,"Obie","")&amp;IF(U29=37,"NS","")&amp;IF(U29=38,"WE","")&amp;IF(U29=39,"Obie","")&amp;IF(U29=42,"Obie","")&amp;IF(U29=43,"Nikt","")</f>
        <v>WE</v>
      </c>
    </row>
    <row r="30" spans="1:24" ht="12.75">
      <c r="A30" s="20"/>
      <c r="B30" s="17"/>
      <c r="C30" s="17"/>
      <c r="D30" s="17"/>
      <c r="E30" s="12">
        <v>7</v>
      </c>
      <c r="F30" s="15"/>
      <c r="G30" s="15"/>
      <c r="H30" s="12">
        <v>5</v>
      </c>
      <c r="J30" s="17"/>
      <c r="K30" s="17"/>
      <c r="L30" s="17"/>
      <c r="M30" s="12">
        <v>8</v>
      </c>
      <c r="N30" s="15"/>
      <c r="O30" s="15"/>
      <c r="P30" s="12">
        <v>6</v>
      </c>
      <c r="R30" s="17"/>
      <c r="S30" s="17"/>
      <c r="T30" s="17"/>
      <c r="U30" s="12">
        <v>9</v>
      </c>
      <c r="V30" s="15"/>
      <c r="W30" s="15"/>
      <c r="X30" s="12">
        <v>7</v>
      </c>
    </row>
    <row r="31" spans="1:24" ht="12.75">
      <c r="A31" s="20"/>
      <c r="B31" s="17"/>
      <c r="C31" s="17"/>
      <c r="D31" s="17"/>
      <c r="E31" s="12">
        <v>1</v>
      </c>
      <c r="F31" s="15"/>
      <c r="G31" s="15"/>
      <c r="H31" s="12">
        <v>2</v>
      </c>
      <c r="J31" s="17"/>
      <c r="K31" s="17"/>
      <c r="L31" s="17"/>
      <c r="M31" s="12">
        <v>2</v>
      </c>
      <c r="N31" s="15"/>
      <c r="O31" s="15"/>
      <c r="P31" s="12">
        <v>3</v>
      </c>
      <c r="R31" s="17"/>
      <c r="S31" s="17"/>
      <c r="T31" s="17"/>
      <c r="U31" s="12">
        <v>3</v>
      </c>
      <c r="V31" s="15"/>
      <c r="W31" s="15"/>
      <c r="X31" s="12">
        <v>4</v>
      </c>
    </row>
    <row r="32" spans="1:24" ht="12.75">
      <c r="A32" s="20"/>
      <c r="B32" s="17"/>
      <c r="C32" s="17"/>
      <c r="D32" s="17"/>
      <c r="E32" s="12">
        <v>6</v>
      </c>
      <c r="F32" s="15"/>
      <c r="G32" s="15"/>
      <c r="H32" s="12">
        <v>9</v>
      </c>
      <c r="J32" s="17"/>
      <c r="K32" s="17"/>
      <c r="L32" s="17"/>
      <c r="M32" s="12">
        <v>7</v>
      </c>
      <c r="N32" s="15"/>
      <c r="O32" s="15"/>
      <c r="P32" s="12">
        <v>1</v>
      </c>
      <c r="R32" s="17"/>
      <c r="S32" s="17"/>
      <c r="T32" s="17"/>
      <c r="U32" s="12">
        <v>8</v>
      </c>
      <c r="V32" s="15"/>
      <c r="W32" s="15"/>
      <c r="X32" s="12">
        <v>2</v>
      </c>
    </row>
    <row r="33" spans="1:24" ht="12.75">
      <c r="A33" s="20"/>
      <c r="B33" s="17"/>
      <c r="C33" s="17"/>
      <c r="D33" s="17"/>
      <c r="E33" s="12">
        <v>8</v>
      </c>
      <c r="F33" s="15"/>
      <c r="G33" s="15"/>
      <c r="H33" s="12">
        <v>3</v>
      </c>
      <c r="J33" s="17"/>
      <c r="K33" s="17"/>
      <c r="L33" s="17"/>
      <c r="M33" s="12">
        <v>9</v>
      </c>
      <c r="N33" s="15"/>
      <c r="O33" s="15"/>
      <c r="P33" s="12">
        <v>4</v>
      </c>
      <c r="R33" s="17"/>
      <c r="S33" s="17"/>
      <c r="T33" s="17"/>
      <c r="U33" s="12">
        <v>1</v>
      </c>
      <c r="V33" s="15"/>
      <c r="W33" s="15"/>
      <c r="X33" s="12">
        <v>5</v>
      </c>
    </row>
    <row r="34" spans="1:20" ht="12.75">
      <c r="A34" s="20"/>
      <c r="B34" s="2"/>
      <c r="C34" s="2"/>
      <c r="D34" s="2"/>
      <c r="J34" s="2"/>
      <c r="K34" s="2"/>
      <c r="L34" s="2"/>
      <c r="R34" s="2"/>
      <c r="S34" s="2"/>
      <c r="T34" s="2"/>
    </row>
    <row r="35" spans="1:23" ht="12.75">
      <c r="A35" s="20"/>
      <c r="B35" s="2"/>
      <c r="C35" s="2"/>
      <c r="D35" s="2"/>
      <c r="E35" s="7">
        <v>11</v>
      </c>
      <c r="F35" s="68" t="s">
        <v>27</v>
      </c>
      <c r="G35" s="48" t="str">
        <f>IF(E35=1,"Nikt","")&amp;IF(E35=2,"NS","")&amp;IF(E35=3,"WE","")&amp;IF(E35=4,"Obie","")&amp;IF(E35=5,"NS","")&amp;IF(E35=6,"WE","")&amp;IF(E35=7,"Obie","")&amp;IF(E35=8,"Nikt","")&amp;IF(E35=9,"WE","")&amp;IF(E35=10,"Obie","")&amp;IF(E35=11,"Nikt","")&amp;IF(E35=12,"NS","")&amp;IF(E35=13,"Obie","")&amp;IF(E35=14,"Nikt","")&amp;IF(E35=15,"NS","")&amp;IF(E35=16,"WE","")&amp;IF(E35=17,"Nikt","")&amp;IF(E35=18,"NS","")&amp;IF(E35=19,"WE","")&amp;IF(E35=20,"Obie","")&amp;IF(E35=21,"NS","")&amp;IF(E35=22,"WE","")&amp;IF(E35=23,"Obie","")&amp;IF(E35=24,"Nikt","")&amp;IF(E35=25,"WE","")&amp;IF(E35=26,"Obie","")&amp;IF(E35=27,"Nikt","")&amp;IF(E35=28,"NS","")&amp;IF(E35=29,"Obie","")&amp;IF(E35=30,"Nikt","")&amp;IF(E35=31,"NS","")&amp;IF(E35=32,"WE","")&amp;IF(E35=33,"Nikt","")&amp;IF(E35=34,"NS","")&amp;IF(E35=35,"WE","")&amp;IF(E35=36,"Obie","")&amp;IF(E35=37,"NS","")&amp;IF(E35=38,"WE","")&amp;IF(E35=39,"Obie","")&amp;IF(E35=42,"Obie","")&amp;IF(E35=43,"Nikt","")</f>
        <v>Nikt</v>
      </c>
      <c r="J35" s="2"/>
      <c r="K35" s="2"/>
      <c r="L35" s="2"/>
      <c r="M35" s="7">
        <v>14</v>
      </c>
      <c r="N35" s="68" t="s">
        <v>27</v>
      </c>
      <c r="O35" s="48" t="str">
        <f>IF(M35=1,"Nikt","")&amp;IF(M35=2,"NS","")&amp;IF(M35=3,"WE","")&amp;IF(M35=4,"Obie","")&amp;IF(M35=5,"NS","")&amp;IF(M35=6,"WE","")&amp;IF(M35=7,"Obie","")&amp;IF(M35=8,"Nikt","")&amp;IF(M35=9,"WE","")&amp;IF(M35=10,"Obie","")&amp;IF(M35=11,"Nikt","")&amp;IF(M35=12,"NS","")&amp;IF(M35=13,"Obie","")&amp;IF(M35=14,"Nikt","")&amp;IF(M35=15,"NS","")&amp;IF(M35=16,"WE","")&amp;IF(M35=17,"Nikt","")&amp;IF(M35=18,"NS","")&amp;IF(M35=19,"WE","")&amp;IF(M35=20,"Obie","")&amp;IF(M35=21,"NS","")&amp;IF(M35=22,"WE","")&amp;IF(M35=23,"Obie","")&amp;IF(M35=24,"Nikt","")&amp;IF(M35=25,"WE","")&amp;IF(M35=26,"Obie","")&amp;IF(M35=27,"Nikt","")&amp;IF(M35=28,"NS","")&amp;IF(M35=29,"Obie","")&amp;IF(M35=30,"Nikt","")&amp;IF(M35=31,"NS","")&amp;IF(M35=32,"WE","")&amp;IF(M35=33,"Nikt","")&amp;IF(M35=34,"NS","")&amp;IF(M35=35,"WE","")&amp;IF(M35=36,"Obie","")&amp;IF(M35=37,"NS","")&amp;IF(M35=38,"WE","")&amp;IF(M35=39,"Obie","")&amp;IF(M35=42,"Obie","")&amp;IF(M35=43,"Nikt","")</f>
        <v>Nikt</v>
      </c>
      <c r="R35" s="2"/>
      <c r="S35" s="2"/>
      <c r="T35" s="2"/>
      <c r="U35" s="7">
        <v>17</v>
      </c>
      <c r="V35" s="68" t="s">
        <v>27</v>
      </c>
      <c r="W35" s="48" t="str">
        <f>IF(U35=1,"Nikt","")&amp;IF(U35=2,"NS","")&amp;IF(U35=3,"WE","")&amp;IF(U35=4,"Obie","")&amp;IF(U35=5,"NS","")&amp;IF(U35=6,"WE","")&amp;IF(U35=7,"Obie","")&amp;IF(U35=8,"Nikt","")&amp;IF(U35=9,"WE","")&amp;IF(U35=10,"Obie","")&amp;IF(U35=11,"Nikt","")&amp;IF(U35=12,"NS","")&amp;IF(U35=13,"Obie","")&amp;IF(U35=14,"Nikt","")&amp;IF(U35=15,"NS","")&amp;IF(U35=16,"WE","")&amp;IF(U35=17,"Nikt","")&amp;IF(U35=18,"NS","")&amp;IF(U35=19,"WE","")&amp;IF(U35=20,"Obie","")&amp;IF(U35=21,"NS","")&amp;IF(U35=22,"WE","")&amp;IF(U35=23,"Obie","")&amp;IF(U35=24,"Nikt","")&amp;IF(U35=25,"WE","")&amp;IF(U35=26,"Obie","")&amp;IF(U35=27,"Nikt","")&amp;IF(U35=28,"NS","")&amp;IF(U35=29,"Obie","")&amp;IF(U35=30,"Nikt","")&amp;IF(U35=31,"NS","")&amp;IF(U35=32,"WE","")&amp;IF(U35=33,"Nikt","")&amp;IF(U35=34,"NS","")&amp;IF(U35=35,"WE","")&amp;IF(U35=36,"Obie","")&amp;IF(U35=37,"NS","")&amp;IF(U35=38,"WE","")&amp;IF(U35=39,"Obie","")&amp;IF(U35=42,"Obie","")&amp;IF(U35=43,"Nikt","")</f>
        <v>Nikt</v>
      </c>
    </row>
    <row r="36" spans="1:24" ht="12.75">
      <c r="A36" s="20"/>
      <c r="B36" s="17"/>
      <c r="C36" s="17"/>
      <c r="D36" s="17"/>
      <c r="E36" s="12">
        <f>E30</f>
        <v>7</v>
      </c>
      <c r="F36" s="15"/>
      <c r="G36" s="15"/>
      <c r="H36" s="12">
        <f>H30</f>
        <v>5</v>
      </c>
      <c r="J36" s="17"/>
      <c r="K36" s="17"/>
      <c r="L36" s="17"/>
      <c r="M36" s="12">
        <f>M30</f>
        <v>8</v>
      </c>
      <c r="N36" s="15"/>
      <c r="O36" s="15"/>
      <c r="P36" s="12">
        <f>P30</f>
        <v>6</v>
      </c>
      <c r="R36" s="17"/>
      <c r="S36" s="17"/>
      <c r="T36" s="17"/>
      <c r="U36" s="12">
        <f>U30</f>
        <v>9</v>
      </c>
      <c r="V36" s="15"/>
      <c r="W36" s="15"/>
      <c r="X36" s="12">
        <f>X30</f>
        <v>7</v>
      </c>
    </row>
    <row r="37" spans="1:24" ht="12.75">
      <c r="A37" s="20"/>
      <c r="B37" s="17"/>
      <c r="C37" s="17"/>
      <c r="D37" s="17"/>
      <c r="E37" s="12">
        <f>E31</f>
        <v>1</v>
      </c>
      <c r="F37" s="15"/>
      <c r="G37" s="15"/>
      <c r="H37" s="12">
        <f>H31</f>
        <v>2</v>
      </c>
      <c r="J37" s="17"/>
      <c r="K37" s="17"/>
      <c r="L37" s="17"/>
      <c r="M37" s="12">
        <f>M31</f>
        <v>2</v>
      </c>
      <c r="N37" s="15"/>
      <c r="O37" s="15"/>
      <c r="P37" s="12">
        <f>P31</f>
        <v>3</v>
      </c>
      <c r="R37" s="17"/>
      <c r="S37" s="17"/>
      <c r="T37" s="17"/>
      <c r="U37" s="12">
        <f>U31</f>
        <v>3</v>
      </c>
      <c r="V37" s="15"/>
      <c r="W37" s="15"/>
      <c r="X37" s="12">
        <f>X31</f>
        <v>4</v>
      </c>
    </row>
    <row r="38" spans="1:24" ht="12.75">
      <c r="A38" s="20"/>
      <c r="B38" s="17"/>
      <c r="C38" s="17"/>
      <c r="D38" s="17"/>
      <c r="E38" s="12">
        <f>E32</f>
        <v>6</v>
      </c>
      <c r="F38" s="15"/>
      <c r="G38" s="15"/>
      <c r="H38" s="12">
        <f>H32</f>
        <v>9</v>
      </c>
      <c r="J38" s="17"/>
      <c r="K38" s="17"/>
      <c r="L38" s="17"/>
      <c r="M38" s="12">
        <f>M32</f>
        <v>7</v>
      </c>
      <c r="N38" s="15"/>
      <c r="O38" s="15"/>
      <c r="P38" s="12">
        <f>P32</f>
        <v>1</v>
      </c>
      <c r="R38" s="17"/>
      <c r="S38" s="17"/>
      <c r="T38" s="17"/>
      <c r="U38" s="12">
        <f>U32</f>
        <v>8</v>
      </c>
      <c r="V38" s="15"/>
      <c r="W38" s="15"/>
      <c r="X38" s="12">
        <f>X32</f>
        <v>2</v>
      </c>
    </row>
    <row r="39" spans="1:24" ht="12.75">
      <c r="A39" s="20"/>
      <c r="B39" s="17"/>
      <c r="C39" s="17"/>
      <c r="D39" s="17"/>
      <c r="E39" s="12">
        <f>E33</f>
        <v>8</v>
      </c>
      <c r="F39" s="15"/>
      <c r="G39" s="15"/>
      <c r="H39" s="12">
        <f>H33</f>
        <v>3</v>
      </c>
      <c r="J39" s="17"/>
      <c r="K39" s="17"/>
      <c r="L39" s="17"/>
      <c r="M39" s="12">
        <f>M33</f>
        <v>9</v>
      </c>
      <c r="N39" s="15"/>
      <c r="O39" s="15"/>
      <c r="P39" s="12">
        <f>P33</f>
        <v>4</v>
      </c>
      <c r="R39" s="17"/>
      <c r="S39" s="17"/>
      <c r="T39" s="17"/>
      <c r="U39" s="12">
        <f>U33</f>
        <v>1</v>
      </c>
      <c r="V39" s="15"/>
      <c r="W39" s="15"/>
      <c r="X39" s="12">
        <f>X33</f>
        <v>5</v>
      </c>
    </row>
    <row r="40" spans="1:20" ht="12.75">
      <c r="A40" s="20"/>
      <c r="B40" s="17"/>
      <c r="C40" s="17"/>
      <c r="D40" s="17"/>
      <c r="J40" s="17"/>
      <c r="K40" s="17"/>
      <c r="L40" s="17"/>
      <c r="R40" s="17"/>
      <c r="S40" s="17"/>
      <c r="T40" s="17"/>
    </row>
    <row r="41" spans="1:23" ht="12.75">
      <c r="A41" s="20"/>
      <c r="B41" s="2"/>
      <c r="C41" s="2"/>
      <c r="D41" s="2"/>
      <c r="E41" s="7">
        <v>12</v>
      </c>
      <c r="F41" s="68" t="s">
        <v>27</v>
      </c>
      <c r="G41" s="48" t="str">
        <f>IF(E41=1,"Nikt","")&amp;IF(E41=2,"NS","")&amp;IF(E41=3,"WE","")&amp;IF(E41=4,"Obie","")&amp;IF(E41=5,"NS","")&amp;IF(E41=6,"WE","")&amp;IF(E41=7,"Obie","")&amp;IF(E41=8,"Nikt","")&amp;IF(E41=9,"WE","")&amp;IF(E41=10,"Obie","")&amp;IF(E41=11,"Nikt","")&amp;IF(E41=12,"NS","")&amp;IF(E41=13,"Obie","")&amp;IF(E41=14,"Nikt","")&amp;IF(E41=15,"NS","")&amp;IF(E41=16,"WE","")&amp;IF(E41=17,"Nikt","")&amp;IF(E41=18,"NS","")&amp;IF(E41=19,"WE","")&amp;IF(E41=20,"Obie","")&amp;IF(E41=21,"NS","")&amp;IF(E41=22,"WE","")&amp;IF(E41=23,"Obie","")&amp;IF(E41=24,"Nikt","")&amp;IF(E41=25,"WE","")&amp;IF(E41=26,"Obie","")&amp;IF(E41=27,"Nikt","")&amp;IF(E41=28,"NS","")&amp;IF(E41=29,"Obie","")&amp;IF(E41=30,"Nikt","")&amp;IF(E41=31,"NS","")&amp;IF(E41=32,"WE","")&amp;IF(E41=33,"Nikt","")&amp;IF(E41=34,"NS","")&amp;IF(E41=35,"WE","")&amp;IF(E41=36,"Obie","")&amp;IF(E41=37,"NS","")&amp;IF(E41=38,"WE","")&amp;IF(E41=39,"Obie","")&amp;IF(E41=42,"Obie","")&amp;IF(E41=43,"Nikt","")</f>
        <v>NS</v>
      </c>
      <c r="J41" s="2"/>
      <c r="K41" s="2"/>
      <c r="L41" s="2"/>
      <c r="M41" s="7">
        <v>15</v>
      </c>
      <c r="N41" s="68" t="s">
        <v>27</v>
      </c>
      <c r="O41" s="48" t="str">
        <f>IF(M41=1,"Nikt","")&amp;IF(M41=2,"NS","")&amp;IF(M41=3,"WE","")&amp;IF(M41=4,"Obie","")&amp;IF(M41=5,"NS","")&amp;IF(M41=6,"WE","")&amp;IF(M41=7,"Obie","")&amp;IF(M41=8,"Nikt","")&amp;IF(M41=9,"WE","")&amp;IF(M41=10,"Obie","")&amp;IF(M41=11,"Nikt","")&amp;IF(M41=12,"NS","")&amp;IF(M41=13,"Obie","")&amp;IF(M41=14,"Nikt","")&amp;IF(M41=15,"NS","")&amp;IF(M41=16,"WE","")&amp;IF(M41=17,"Nikt","")&amp;IF(M41=18,"NS","")&amp;IF(M41=19,"WE","")&amp;IF(M41=20,"Obie","")&amp;IF(M41=21,"NS","")&amp;IF(M41=22,"WE","")&amp;IF(M41=23,"Obie","")&amp;IF(M41=24,"Nikt","")&amp;IF(M41=25,"WE","")&amp;IF(M41=26,"Obie","")&amp;IF(M41=27,"Nikt","")&amp;IF(M41=28,"NS","")&amp;IF(M41=29,"Obie","")&amp;IF(M41=30,"Nikt","")&amp;IF(M41=31,"NS","")&amp;IF(M41=32,"WE","")&amp;IF(M41=33,"Nikt","")&amp;IF(M41=34,"NS","")&amp;IF(M41=35,"WE","")&amp;IF(M41=36,"Obie","")&amp;IF(M41=37,"NS","")&amp;IF(M41=38,"WE","")&amp;IF(M41=39,"Obie","")&amp;IF(M41=42,"Obie","")&amp;IF(M41=43,"Nikt","")</f>
        <v>NS</v>
      </c>
      <c r="R41" s="2"/>
      <c r="S41" s="2"/>
      <c r="T41" s="2"/>
      <c r="U41" s="7">
        <v>18</v>
      </c>
      <c r="V41" s="68" t="s">
        <v>27</v>
      </c>
      <c r="W41" s="48" t="str">
        <f>IF(U41=1,"Nikt","")&amp;IF(U41=2,"NS","")&amp;IF(U41=3,"WE","")&amp;IF(U41=4,"Obie","")&amp;IF(U41=5,"NS","")&amp;IF(U41=6,"WE","")&amp;IF(U41=7,"Obie","")&amp;IF(U41=8,"Nikt","")&amp;IF(U41=9,"WE","")&amp;IF(U41=10,"Obie","")&amp;IF(U41=11,"Nikt","")&amp;IF(U41=12,"NS","")&amp;IF(U41=13,"Obie","")&amp;IF(U41=14,"Nikt","")&amp;IF(U41=15,"NS","")&amp;IF(U41=16,"WE","")&amp;IF(U41=17,"Nikt","")&amp;IF(U41=18,"NS","")&amp;IF(U41=19,"WE","")&amp;IF(U41=20,"Obie","")&amp;IF(U41=21,"NS","")&amp;IF(U41=22,"WE","")&amp;IF(U41=23,"Obie","")&amp;IF(U41=24,"Nikt","")&amp;IF(U41=25,"WE","")&amp;IF(U41=26,"Obie","")&amp;IF(U41=27,"Nikt","")&amp;IF(U41=28,"NS","")&amp;IF(U41=29,"Obie","")&amp;IF(U41=30,"Nikt","")&amp;IF(U41=31,"NS","")&amp;IF(U41=32,"WE","")&amp;IF(U41=33,"Nikt","")&amp;IF(U41=34,"NS","")&amp;IF(U41=35,"WE","")&amp;IF(U41=36,"Obie","")&amp;IF(U41=37,"NS","")&amp;IF(U41=38,"WE","")&amp;IF(U41=39,"Obie","")&amp;IF(U41=42,"Obie","")&amp;IF(U41=43,"Nikt","")</f>
        <v>NS</v>
      </c>
    </row>
    <row r="42" spans="1:24" ht="12.75">
      <c r="A42" s="20"/>
      <c r="B42" s="17"/>
      <c r="C42" s="17"/>
      <c r="D42" s="17"/>
      <c r="E42" s="12">
        <f>E36</f>
        <v>7</v>
      </c>
      <c r="F42" s="15"/>
      <c r="G42" s="15"/>
      <c r="H42" s="12">
        <f>H36</f>
        <v>5</v>
      </c>
      <c r="J42" s="17"/>
      <c r="K42" s="17"/>
      <c r="L42" s="17"/>
      <c r="M42" s="12">
        <f>M36</f>
        <v>8</v>
      </c>
      <c r="N42" s="15"/>
      <c r="O42" s="15"/>
      <c r="P42" s="12">
        <f>P36</f>
        <v>6</v>
      </c>
      <c r="R42" s="17"/>
      <c r="S42" s="17"/>
      <c r="T42" s="17"/>
      <c r="U42" s="12">
        <f>U36</f>
        <v>9</v>
      </c>
      <c r="V42" s="15"/>
      <c r="W42" s="15"/>
      <c r="X42" s="12">
        <f>X36</f>
        <v>7</v>
      </c>
    </row>
    <row r="43" spans="1:24" ht="12.75">
      <c r="A43" s="20"/>
      <c r="B43" s="17"/>
      <c r="C43" s="17"/>
      <c r="D43" s="17"/>
      <c r="E43" s="12">
        <f>E37</f>
        <v>1</v>
      </c>
      <c r="F43" s="15"/>
      <c r="G43" s="15"/>
      <c r="H43" s="12">
        <f>H37</f>
        <v>2</v>
      </c>
      <c r="J43" s="17"/>
      <c r="K43" s="17"/>
      <c r="L43" s="17"/>
      <c r="M43" s="12">
        <f>M37</f>
        <v>2</v>
      </c>
      <c r="N43" s="15"/>
      <c r="O43" s="15"/>
      <c r="P43" s="12">
        <f>P37</f>
        <v>3</v>
      </c>
      <c r="R43" s="17"/>
      <c r="S43" s="17"/>
      <c r="T43" s="17"/>
      <c r="U43" s="12">
        <f>U37</f>
        <v>3</v>
      </c>
      <c r="V43" s="15"/>
      <c r="W43" s="15"/>
      <c r="X43" s="12">
        <f>X37</f>
        <v>4</v>
      </c>
    </row>
    <row r="44" spans="1:24" ht="12.75">
      <c r="A44" s="20"/>
      <c r="B44" s="17"/>
      <c r="C44" s="17"/>
      <c r="D44" s="17"/>
      <c r="E44" s="12">
        <f>E38</f>
        <v>6</v>
      </c>
      <c r="F44" s="15"/>
      <c r="G44" s="15"/>
      <c r="H44" s="12">
        <f>H38</f>
        <v>9</v>
      </c>
      <c r="J44" s="17"/>
      <c r="K44" s="17"/>
      <c r="L44" s="17"/>
      <c r="M44" s="12">
        <f>M38</f>
        <v>7</v>
      </c>
      <c r="N44" s="15"/>
      <c r="O44" s="15"/>
      <c r="P44" s="12">
        <f>P38</f>
        <v>1</v>
      </c>
      <c r="R44" s="17"/>
      <c r="S44" s="17"/>
      <c r="T44" s="17"/>
      <c r="U44" s="12">
        <f>U38</f>
        <v>8</v>
      </c>
      <c r="V44" s="15"/>
      <c r="W44" s="15"/>
      <c r="X44" s="12">
        <f>X38</f>
        <v>2</v>
      </c>
    </row>
    <row r="45" spans="1:29" ht="15.75">
      <c r="A45" s="20"/>
      <c r="B45" s="17"/>
      <c r="C45" s="17"/>
      <c r="D45" s="17"/>
      <c r="E45" s="12">
        <f>E39</f>
        <v>8</v>
      </c>
      <c r="F45" s="15"/>
      <c r="G45" s="15"/>
      <c r="H45" s="12">
        <f>H39</f>
        <v>3</v>
      </c>
      <c r="J45" s="17"/>
      <c r="K45" s="17"/>
      <c r="L45" s="17"/>
      <c r="M45" s="12">
        <f>M39</f>
        <v>9</v>
      </c>
      <c r="N45" s="15"/>
      <c r="O45" s="15"/>
      <c r="P45" s="12">
        <f>P39</f>
        <v>4</v>
      </c>
      <c r="R45" s="17"/>
      <c r="S45" s="17"/>
      <c r="T45" s="17"/>
      <c r="U45" s="12">
        <f>U39</f>
        <v>1</v>
      </c>
      <c r="V45" s="15"/>
      <c r="W45" s="15"/>
      <c r="X45" s="12">
        <f>X39</f>
        <v>5</v>
      </c>
      <c r="Z45" s="185">
        <f>Metryka!B6</f>
        <v>40459</v>
      </c>
      <c r="AA45" s="185"/>
      <c r="AB45" s="185"/>
      <c r="AC45" s="185"/>
    </row>
    <row r="46" spans="1:24" ht="12.75">
      <c r="A46" s="20"/>
      <c r="B46" s="17"/>
      <c r="C46" s="17"/>
      <c r="D46" s="17"/>
      <c r="E46" s="12"/>
      <c r="F46" s="23"/>
      <c r="G46" s="23"/>
      <c r="H46" s="12"/>
      <c r="J46" s="17"/>
      <c r="K46" s="17"/>
      <c r="L46" s="17"/>
      <c r="M46" s="12"/>
      <c r="N46" s="23"/>
      <c r="O46" s="23"/>
      <c r="P46" s="12"/>
      <c r="R46" s="17"/>
      <c r="S46" s="17"/>
      <c r="T46" s="17"/>
      <c r="U46" s="12"/>
      <c r="V46" s="23"/>
      <c r="W46" s="23"/>
      <c r="X46" s="12"/>
    </row>
    <row r="47" ht="12.75" hidden="1">
      <c r="A47" s="20"/>
    </row>
    <row r="48" ht="12.75" hidden="1">
      <c r="A48" s="20"/>
    </row>
    <row r="49" ht="12.75" hidden="1">
      <c r="A49" s="20"/>
    </row>
    <row r="50" ht="12.75" hidden="1">
      <c r="A50" s="20"/>
    </row>
    <row r="51" ht="12.75" hidden="1">
      <c r="A51" s="20"/>
    </row>
    <row r="52" spans="1:24" ht="12.75" hidden="1">
      <c r="A52" s="20"/>
      <c r="B52" s="17"/>
      <c r="C52" s="17"/>
      <c r="D52" s="17"/>
      <c r="E52" s="12"/>
      <c r="F52" s="23"/>
      <c r="G52" s="23"/>
      <c r="H52" s="12"/>
      <c r="J52" s="17"/>
      <c r="K52" s="17"/>
      <c r="L52" s="17"/>
      <c r="M52" s="12"/>
      <c r="N52" s="23"/>
      <c r="O52" s="23"/>
      <c r="P52" s="12"/>
      <c r="R52" s="17"/>
      <c r="S52" s="17"/>
      <c r="T52" s="17"/>
      <c r="U52" s="12"/>
      <c r="V52" s="23"/>
      <c r="W52" s="23"/>
      <c r="X52" s="12"/>
    </row>
    <row r="53" spans="1:23" ht="15.75">
      <c r="A53" s="20"/>
      <c r="B53" s="2"/>
      <c r="C53" s="2"/>
      <c r="D53" s="2"/>
      <c r="F53" s="184" t="s">
        <v>23</v>
      </c>
      <c r="G53" s="184"/>
      <c r="J53" s="17"/>
      <c r="K53" s="17"/>
      <c r="N53" s="184" t="s">
        <v>31</v>
      </c>
      <c r="O53" s="184"/>
      <c r="V53" s="184" t="s">
        <v>32</v>
      </c>
      <c r="W53" s="184"/>
    </row>
    <row r="54" spans="1:23" ht="12.75">
      <c r="A54" s="20"/>
      <c r="B54" s="2"/>
      <c r="C54" s="2"/>
      <c r="D54" s="2"/>
      <c r="E54" s="7">
        <v>19</v>
      </c>
      <c r="F54" s="68" t="s">
        <v>27</v>
      </c>
      <c r="G54" s="48" t="str">
        <f>IF(E54=1,"Nikt","")&amp;IF(E54=2,"NS","")&amp;IF(E54=3,"WE","")&amp;IF(E54=4,"Obie","")&amp;IF(E54=5,"NS","")&amp;IF(E54=6,"WE","")&amp;IF(E54=7,"Obie","")&amp;IF(E54=8,"Nikt","")&amp;IF(E54=9,"WE","")&amp;IF(E54=10,"Obie","")&amp;IF(E54=11,"Nikt","")&amp;IF(E54=12,"NS","")&amp;IF(E54=13,"Obie","")&amp;IF(E54=14,"Nikt","")&amp;IF(E54=15,"NS","")&amp;IF(E54=16,"WE","")&amp;IF(E54=17,"Nikt","")&amp;IF(E54=18,"NS","")&amp;IF(E54=19,"WE","")&amp;IF(E54=20,"Obie","")&amp;IF(E54=21,"NS","")&amp;IF(E54=22,"WE","")&amp;IF(E54=23,"Obie","")&amp;IF(E54=24,"Nikt","")&amp;IF(E54=25,"WE","")&amp;IF(E54=26,"Obie","")&amp;IF(E54=27,"Nikt","")&amp;IF(E54=28,"NS","")&amp;IF(E54=29,"Obie","")&amp;IF(E54=30,"Nikt","")&amp;IF(E54=31,"NS","")&amp;IF(E54=32,"WE","")&amp;IF(E54=33,"Nikt","")&amp;IF(E54=34,"NS","")&amp;IF(E54=35,"WE","")&amp;IF(E54=36,"Obie","")&amp;IF(E54=37,"NS","")&amp;IF(E54=38,"WE","")&amp;IF(E54=39,"Obie","")&amp;IF(E54=42,"Obie","")&amp;IF(E54=43,"Nikt","")</f>
        <v>WE</v>
      </c>
      <c r="J54" s="2"/>
      <c r="K54" s="2"/>
      <c r="L54" s="2"/>
      <c r="M54" s="7">
        <v>22</v>
      </c>
      <c r="N54" s="68" t="s">
        <v>27</v>
      </c>
      <c r="O54" s="48" t="str">
        <f>IF(M54=1,"Nikt","")&amp;IF(M54=2,"NS","")&amp;IF(M54=3,"WE","")&amp;IF(M54=4,"Obie","")&amp;IF(M54=5,"NS","")&amp;IF(M54=6,"WE","")&amp;IF(M54=7,"Obie","")&amp;IF(M54=8,"Nikt","")&amp;IF(M54=9,"WE","")&amp;IF(M54=10,"Obie","")&amp;IF(M54=11,"Nikt","")&amp;IF(M54=12,"NS","")&amp;IF(M54=13,"Obie","")&amp;IF(M54=14,"Nikt","")&amp;IF(M54=15,"NS","")&amp;IF(M54=16,"WE","")&amp;IF(M54=17,"Nikt","")&amp;IF(M54=18,"NS","")&amp;IF(M54=19,"WE","")&amp;IF(M54=20,"Obie","")&amp;IF(M54=21,"NS","")&amp;IF(M54=22,"WE","")&amp;IF(M54=23,"Obie","")&amp;IF(M54=24,"Nikt","")&amp;IF(M54=25,"WE","")&amp;IF(M54=26,"Obie","")&amp;IF(M54=27,"Nikt","")&amp;IF(M54=28,"NS","")&amp;IF(M54=29,"Obie","")&amp;IF(M54=30,"Nikt","")&amp;IF(M54=31,"NS","")&amp;IF(M54=32,"WE","")&amp;IF(M54=33,"Nikt","")&amp;IF(M54=34,"NS","")&amp;IF(M54=35,"WE","")&amp;IF(M54=36,"Obie","")&amp;IF(M54=37,"NS","")&amp;IF(M54=38,"WE","")&amp;IF(M54=39,"Obie","")&amp;IF(M54=42,"Obie","")&amp;IF(M54=43,"Nikt","")</f>
        <v>WE</v>
      </c>
      <c r="R54" s="2"/>
      <c r="S54" s="2"/>
      <c r="T54" s="2"/>
      <c r="U54" s="7">
        <v>25</v>
      </c>
      <c r="V54" s="68" t="s">
        <v>27</v>
      </c>
      <c r="W54" s="48" t="str">
        <f>IF(U54=1,"Nikt","")&amp;IF(U54=2,"NS","")&amp;IF(U54=3,"WE","")&amp;IF(U54=4,"Obie","")&amp;IF(U54=5,"NS","")&amp;IF(U54=6,"WE","")&amp;IF(U54=7,"Obie","")&amp;IF(U54=8,"Nikt","")&amp;IF(U54=9,"WE","")&amp;IF(U54=10,"Obie","")&amp;IF(U54=11,"Nikt","")&amp;IF(U54=12,"NS","")&amp;IF(U54=13,"Obie","")&amp;IF(U54=14,"Nikt","")&amp;IF(U54=15,"NS","")&amp;IF(U54=16,"WE","")&amp;IF(U54=17,"Nikt","")&amp;IF(U54=18,"NS","")&amp;IF(U54=19,"WE","")&amp;IF(U54=20,"Obie","")&amp;IF(U54=21,"NS","")&amp;IF(U54=22,"WE","")&amp;IF(U54=23,"Obie","")&amp;IF(U54=24,"Nikt","")&amp;IF(U54=25,"WE","")&amp;IF(U54=26,"Obie","")&amp;IF(U54=27,"Nikt","")&amp;IF(U54=28,"NS","")&amp;IF(U54=29,"Obie","")&amp;IF(U54=30,"Nikt","")&amp;IF(U54=31,"NS","")&amp;IF(U54=32,"WE","")&amp;IF(U54=33,"Nikt","")&amp;IF(U54=34,"NS","")&amp;IF(U54=35,"WE","")&amp;IF(U54=36,"Obie","")&amp;IF(U54=37,"NS","")&amp;IF(U54=38,"WE","")&amp;IF(U54=39,"Obie","")&amp;IF(U54=42,"Obie","")&amp;IF(U54=43,"Nikt","")</f>
        <v>WE</v>
      </c>
    </row>
    <row r="55" spans="1:24" ht="14.25" customHeight="1">
      <c r="A55" s="20"/>
      <c r="B55" s="17"/>
      <c r="C55" s="17"/>
      <c r="D55" s="17"/>
      <c r="E55" s="12">
        <v>1</v>
      </c>
      <c r="F55" s="15"/>
      <c r="G55" s="15"/>
      <c r="H55" s="12">
        <v>8</v>
      </c>
      <c r="J55" s="17"/>
      <c r="K55" s="17"/>
      <c r="L55" s="17"/>
      <c r="M55" s="12">
        <v>3</v>
      </c>
      <c r="N55" s="15"/>
      <c r="O55" s="15"/>
      <c r="P55" s="12">
        <v>7</v>
      </c>
      <c r="R55" s="17"/>
      <c r="S55" s="17"/>
      <c r="T55" s="17"/>
      <c r="U55" s="12">
        <v>2</v>
      </c>
      <c r="V55" s="15"/>
      <c r="W55" s="15"/>
      <c r="X55" s="12">
        <f>H42</f>
        <v>5</v>
      </c>
    </row>
    <row r="56" spans="1:24" ht="12.75">
      <c r="A56" s="20"/>
      <c r="B56" s="17"/>
      <c r="C56" s="17"/>
      <c r="D56" s="17"/>
      <c r="E56" s="12">
        <v>4</v>
      </c>
      <c r="F56" s="15"/>
      <c r="G56" s="15"/>
      <c r="H56" s="12">
        <v>5</v>
      </c>
      <c r="J56" s="17"/>
      <c r="K56" s="17"/>
      <c r="L56" s="17"/>
      <c r="M56" s="12">
        <v>2</v>
      </c>
      <c r="N56" s="15"/>
      <c r="O56" s="15"/>
      <c r="P56" s="12">
        <f>H18</f>
        <v>9</v>
      </c>
      <c r="R56" s="17"/>
      <c r="S56" s="17"/>
      <c r="T56" s="17"/>
      <c r="U56" s="12">
        <v>4</v>
      </c>
      <c r="V56" s="15"/>
      <c r="W56" s="15"/>
      <c r="X56" s="12">
        <v>8</v>
      </c>
    </row>
    <row r="57" spans="1:24" ht="12.75">
      <c r="A57" s="20"/>
      <c r="B57" s="17"/>
      <c r="C57" s="17"/>
      <c r="D57" s="17"/>
      <c r="E57" s="12">
        <v>9</v>
      </c>
      <c r="F57" s="15"/>
      <c r="G57" s="15"/>
      <c r="H57" s="12">
        <v>3</v>
      </c>
      <c r="J57" s="17"/>
      <c r="K57" s="17"/>
      <c r="L57" s="17"/>
      <c r="M57" s="12">
        <v>5</v>
      </c>
      <c r="N57" s="15"/>
      <c r="O57" s="15"/>
      <c r="P57" s="12">
        <v>6</v>
      </c>
      <c r="R57" s="17"/>
      <c r="S57" s="17"/>
      <c r="T57" s="17"/>
      <c r="U57" s="12">
        <v>3</v>
      </c>
      <c r="V57" s="15"/>
      <c r="W57" s="15"/>
      <c r="X57" s="12">
        <v>1</v>
      </c>
    </row>
    <row r="58" spans="1:24" ht="12.75">
      <c r="A58" s="20"/>
      <c r="B58" s="17"/>
      <c r="C58" s="17"/>
      <c r="D58" s="17"/>
      <c r="E58" s="12">
        <v>2</v>
      </c>
      <c r="F58" s="15"/>
      <c r="G58" s="15"/>
      <c r="H58" s="12">
        <v>6</v>
      </c>
      <c r="J58" s="17"/>
      <c r="K58" s="17"/>
      <c r="L58" s="17"/>
      <c r="M58" s="12">
        <v>1</v>
      </c>
      <c r="N58" s="15"/>
      <c r="O58" s="15"/>
      <c r="P58" s="12">
        <v>4</v>
      </c>
      <c r="R58" s="17"/>
      <c r="S58" s="17"/>
      <c r="T58" s="17"/>
      <c r="U58" s="12">
        <v>6</v>
      </c>
      <c r="V58" s="15"/>
      <c r="W58" s="15"/>
      <c r="X58" s="12">
        <v>7</v>
      </c>
    </row>
    <row r="59" spans="1:20" ht="12.75">
      <c r="A59" s="20"/>
      <c r="B59" s="2"/>
      <c r="C59" s="2"/>
      <c r="D59" s="2"/>
      <c r="I59" s="20"/>
      <c r="J59" s="2"/>
      <c r="K59" s="2"/>
      <c r="L59" s="2"/>
      <c r="R59" s="2"/>
      <c r="S59" s="2"/>
      <c r="T59" s="2"/>
    </row>
    <row r="60" spans="1:23" ht="12.75">
      <c r="A60" s="20"/>
      <c r="B60" s="2"/>
      <c r="C60" s="2"/>
      <c r="D60" s="2"/>
      <c r="E60" s="7">
        <v>20</v>
      </c>
      <c r="F60" s="68" t="s">
        <v>27</v>
      </c>
      <c r="G60" s="48" t="str">
        <f>IF(E60=1,"Nikt","")&amp;IF(E60=2,"NS","")&amp;IF(E60=3,"WE","")&amp;IF(E60=4,"Obie","")&amp;IF(E60=5,"NS","")&amp;IF(E60=6,"WE","")&amp;IF(E60=7,"Obie","")&amp;IF(E60=8,"Nikt","")&amp;IF(E60=9,"WE","")&amp;IF(E60=10,"Obie","")&amp;IF(E60=11,"Nikt","")&amp;IF(E60=12,"NS","")&amp;IF(E60=13,"Obie","")&amp;IF(E60=14,"Nikt","")&amp;IF(E60=15,"NS","")&amp;IF(E60=16,"WE","")&amp;IF(E60=17,"Nikt","")&amp;IF(E60=18,"NS","")&amp;IF(E60=19,"WE","")&amp;IF(E60=20,"Obie","")&amp;IF(E60=21,"NS","")&amp;IF(E60=22,"WE","")&amp;IF(E60=23,"Obie","")&amp;IF(E60=24,"Nikt","")&amp;IF(E60=25,"WE","")&amp;IF(E60=26,"Obie","")&amp;IF(E60=27,"Nikt","")&amp;IF(E60=28,"NS","")&amp;IF(E60=29,"Obie","")&amp;IF(E60=30,"Nikt","")&amp;IF(E60=31,"NS","")&amp;IF(E60=32,"WE","")&amp;IF(E60=33,"Nikt","")&amp;IF(E60=34,"NS","")&amp;IF(E60=35,"WE","")&amp;IF(E60=36,"Obie","")&amp;IF(E60=37,"NS","")&amp;IF(E60=38,"WE","")&amp;IF(E60=39,"Obie","")&amp;IF(E60=42,"Obie","")&amp;IF(E60=43,"Nikt","")</f>
        <v>Obie</v>
      </c>
      <c r="I60" s="20"/>
      <c r="J60" s="2"/>
      <c r="K60" s="2"/>
      <c r="L60" s="2"/>
      <c r="M60" s="7">
        <v>23</v>
      </c>
      <c r="N60" s="68" t="s">
        <v>27</v>
      </c>
      <c r="O60" s="48" t="str">
        <f>IF(M60=1,"Nikt","")&amp;IF(M60=2,"NS","")&amp;IF(M60=3,"WE","")&amp;IF(M60=4,"Obie","")&amp;IF(M60=5,"NS","")&amp;IF(M60=6,"WE","")&amp;IF(M60=7,"Obie","")&amp;IF(M60=8,"Nikt","")&amp;IF(M60=9,"WE","")&amp;IF(M60=10,"Obie","")&amp;IF(M60=11,"Nikt","")&amp;IF(M60=12,"NS","")&amp;IF(M60=13,"Obie","")&amp;IF(M60=14,"Nikt","")&amp;IF(M60=15,"NS","")&amp;IF(M60=16,"WE","")&amp;IF(M60=17,"Nikt","")&amp;IF(M60=18,"NS","")&amp;IF(M60=19,"WE","")&amp;IF(M60=20,"Obie","")&amp;IF(M60=21,"NS","")&amp;IF(M60=22,"WE","")&amp;IF(M60=23,"Obie","")&amp;IF(M60=24,"Nikt","")&amp;IF(M60=25,"WE","")&amp;IF(M60=26,"Obie","")&amp;IF(M60=27,"Nikt","")&amp;IF(M60=28,"NS","")&amp;IF(M60=29,"Obie","")&amp;IF(M60=30,"Nikt","")&amp;IF(M60=31,"NS","")&amp;IF(M60=32,"WE","")&amp;IF(M60=33,"Nikt","")&amp;IF(M60=34,"NS","")&amp;IF(M60=35,"WE","")&amp;IF(M60=36,"Obie","")&amp;IF(M60=37,"NS","")&amp;IF(M60=38,"WE","")&amp;IF(M60=39,"Obie","")&amp;IF(M60=42,"Obie","")&amp;IF(M60=43,"Nikt","")</f>
        <v>Obie</v>
      </c>
      <c r="R60" s="2"/>
      <c r="S60" s="2"/>
      <c r="T60" s="2"/>
      <c r="U60" s="7">
        <v>26</v>
      </c>
      <c r="V60" s="68" t="s">
        <v>27</v>
      </c>
      <c r="W60" s="48" t="str">
        <f>IF(U60=1,"Nikt","")&amp;IF(U60=2,"NS","")&amp;IF(U60=3,"WE","")&amp;IF(U60=4,"Obie","")&amp;IF(U60=5,"NS","")&amp;IF(U60=6,"WE","")&amp;IF(U60=7,"Obie","")&amp;IF(U60=8,"Nikt","")&amp;IF(U60=9,"WE","")&amp;IF(U60=10,"Obie","")&amp;IF(U60=11,"Nikt","")&amp;IF(U60=12,"NS","")&amp;IF(U60=13,"Obie","")&amp;IF(U60=14,"Nikt","")&amp;IF(U60=15,"NS","")&amp;IF(U60=16,"WE","")&amp;IF(U60=17,"Nikt","")&amp;IF(U60=18,"NS","")&amp;IF(U60=19,"WE","")&amp;IF(U60=20,"Obie","")&amp;IF(U60=21,"NS","")&amp;IF(U60=22,"WE","")&amp;IF(U60=23,"Obie","")&amp;IF(U60=24,"Nikt","")&amp;IF(U60=25,"WE","")&amp;IF(U60=26,"Obie","")&amp;IF(U60=27,"Nikt","")&amp;IF(U60=28,"NS","")&amp;IF(U60=29,"Obie","")&amp;IF(U60=30,"Nikt","")&amp;IF(U60=31,"NS","")&amp;IF(U60=32,"WE","")&amp;IF(U60=33,"Nikt","")&amp;IF(U60=34,"NS","")&amp;IF(U60=35,"WE","")&amp;IF(U60=36,"Obie","")&amp;IF(U60=37,"NS","")&amp;IF(U60=38,"WE","")&amp;IF(U60=39,"Obie","")&amp;IF(U60=42,"Obie","")&amp;IF(U60=43,"Nikt","")</f>
        <v>Obie</v>
      </c>
    </row>
    <row r="61" spans="1:24" ht="12.75">
      <c r="A61" s="20"/>
      <c r="B61" s="17"/>
      <c r="C61" s="17"/>
      <c r="D61" s="17"/>
      <c r="E61" s="12">
        <f>E55</f>
        <v>1</v>
      </c>
      <c r="F61" s="15"/>
      <c r="G61" s="15"/>
      <c r="H61" s="12">
        <f>H55</f>
        <v>8</v>
      </c>
      <c r="I61" s="20"/>
      <c r="J61" s="17"/>
      <c r="K61" s="17"/>
      <c r="L61" s="17"/>
      <c r="M61" s="12">
        <f>M55</f>
        <v>3</v>
      </c>
      <c r="N61" s="15"/>
      <c r="O61" s="15"/>
      <c r="P61" s="12">
        <f>P55</f>
        <v>7</v>
      </c>
      <c r="R61" s="17"/>
      <c r="S61" s="17"/>
      <c r="T61" s="17"/>
      <c r="U61" s="12">
        <f>U55</f>
        <v>2</v>
      </c>
      <c r="V61" s="15"/>
      <c r="W61" s="15"/>
      <c r="X61" s="12">
        <f>X55</f>
        <v>5</v>
      </c>
    </row>
    <row r="62" spans="1:24" ht="12.75">
      <c r="A62" s="20"/>
      <c r="B62" s="17"/>
      <c r="C62" s="17"/>
      <c r="D62" s="17"/>
      <c r="E62" s="12">
        <f>E56</f>
        <v>4</v>
      </c>
      <c r="F62" s="15"/>
      <c r="G62" s="15"/>
      <c r="H62" s="12">
        <f>H56</f>
        <v>5</v>
      </c>
      <c r="I62" s="20"/>
      <c r="J62" s="17"/>
      <c r="K62" s="17"/>
      <c r="L62" s="17"/>
      <c r="M62" s="12">
        <f>M56</f>
        <v>2</v>
      </c>
      <c r="N62" s="15"/>
      <c r="O62" s="15"/>
      <c r="P62" s="12">
        <f>P56</f>
        <v>9</v>
      </c>
      <c r="R62" s="17"/>
      <c r="S62" s="17"/>
      <c r="T62" s="17"/>
      <c r="U62" s="12">
        <f>U56</f>
        <v>4</v>
      </c>
      <c r="V62" s="15"/>
      <c r="W62" s="15"/>
      <c r="X62" s="12">
        <f>X56</f>
        <v>8</v>
      </c>
    </row>
    <row r="63" spans="1:24" ht="12.75">
      <c r="A63" s="20"/>
      <c r="B63" s="17"/>
      <c r="C63" s="17"/>
      <c r="D63" s="17"/>
      <c r="E63" s="12">
        <f>E57</f>
        <v>9</v>
      </c>
      <c r="F63" s="15"/>
      <c r="G63" s="15"/>
      <c r="H63" s="12">
        <f>H57</f>
        <v>3</v>
      </c>
      <c r="I63" s="20"/>
      <c r="J63" s="17"/>
      <c r="K63" s="17"/>
      <c r="L63" s="17"/>
      <c r="M63" s="12">
        <f>M57</f>
        <v>5</v>
      </c>
      <c r="N63" s="15"/>
      <c r="O63" s="15"/>
      <c r="P63" s="12">
        <f>P57</f>
        <v>6</v>
      </c>
      <c r="R63" s="17"/>
      <c r="S63" s="17"/>
      <c r="T63" s="17"/>
      <c r="U63" s="12">
        <f>U57</f>
        <v>3</v>
      </c>
      <c r="V63" s="15"/>
      <c r="W63" s="15"/>
      <c r="X63" s="12">
        <f>X57</f>
        <v>1</v>
      </c>
    </row>
    <row r="64" spans="1:24" ht="12.75">
      <c r="A64" s="20"/>
      <c r="B64" s="17"/>
      <c r="C64" s="17"/>
      <c r="D64" s="17"/>
      <c r="E64" s="12">
        <f>E58</f>
        <v>2</v>
      </c>
      <c r="F64" s="15"/>
      <c r="G64" s="15"/>
      <c r="H64" s="12">
        <f>H58</f>
        <v>6</v>
      </c>
      <c r="I64" s="20"/>
      <c r="J64" s="17"/>
      <c r="K64" s="17"/>
      <c r="L64" s="17"/>
      <c r="M64" s="12">
        <f>M58</f>
        <v>1</v>
      </c>
      <c r="N64" s="15"/>
      <c r="O64" s="15"/>
      <c r="P64" s="12">
        <f>P58</f>
        <v>4</v>
      </c>
      <c r="R64" s="17"/>
      <c r="S64" s="17"/>
      <c r="T64" s="17"/>
      <c r="U64" s="12">
        <f>U58</f>
        <v>6</v>
      </c>
      <c r="V64" s="15"/>
      <c r="W64" s="15"/>
      <c r="X64" s="12">
        <f>X58</f>
        <v>7</v>
      </c>
    </row>
    <row r="65" spans="1:20" ht="12.75">
      <c r="A65" s="20"/>
      <c r="B65" s="17"/>
      <c r="C65" s="17"/>
      <c r="D65" s="17"/>
      <c r="E65" s="12"/>
      <c r="F65" s="23"/>
      <c r="G65" s="23"/>
      <c r="H65" s="12"/>
      <c r="I65" s="20"/>
      <c r="J65" s="17"/>
      <c r="K65" s="17"/>
      <c r="L65" s="17"/>
      <c r="M65" s="12"/>
      <c r="N65" s="23"/>
      <c r="O65" s="23"/>
      <c r="P65" s="12"/>
      <c r="R65" s="17"/>
      <c r="S65" s="17"/>
      <c r="T65" s="17"/>
    </row>
    <row r="66" spans="1:23" ht="12.75">
      <c r="A66" s="20"/>
      <c r="B66" s="2"/>
      <c r="C66" s="2"/>
      <c r="D66" s="2"/>
      <c r="E66" s="7">
        <v>21</v>
      </c>
      <c r="F66" s="68" t="s">
        <v>27</v>
      </c>
      <c r="G66" s="48" t="str">
        <f>IF(E66=1,"Nikt","")&amp;IF(E66=2,"NS","")&amp;IF(E66=3,"WE","")&amp;IF(E66=4,"Obie","")&amp;IF(E66=5,"NS","")&amp;IF(E66=6,"WE","")&amp;IF(E66=7,"Obie","")&amp;IF(E66=8,"Nikt","")&amp;IF(E66=9,"WE","")&amp;IF(E66=10,"Obie","")&amp;IF(E66=11,"Nikt","")&amp;IF(E66=12,"NS","")&amp;IF(E66=13,"Obie","")&amp;IF(E66=14,"Nikt","")&amp;IF(E66=15,"NS","")&amp;IF(E66=16,"WE","")&amp;IF(E66=17,"Nikt","")&amp;IF(E66=18,"NS","")&amp;IF(E66=19,"WE","")&amp;IF(E66=20,"Obie","")&amp;IF(E66=21,"NS","")&amp;IF(E66=22,"WE","")&amp;IF(E66=23,"Obie","")&amp;IF(E66=24,"Nikt","")&amp;IF(E66=25,"WE","")&amp;IF(E66=26,"Obie","")&amp;IF(E66=27,"Nikt","")&amp;IF(E66=28,"NS","")&amp;IF(E66=29,"Obie","")&amp;IF(E66=30,"Nikt","")&amp;IF(E66=31,"NS","")&amp;IF(E66=32,"WE","")&amp;IF(E66=33,"Nikt","")&amp;IF(E66=34,"NS","")&amp;IF(E66=35,"WE","")&amp;IF(E66=36,"Obie","")&amp;IF(E66=37,"NS","")&amp;IF(E66=38,"WE","")&amp;IF(E66=39,"Obie","")&amp;IF(E66=42,"Obie","")&amp;IF(E66=43,"Nikt","")</f>
        <v>NS</v>
      </c>
      <c r="I66" s="20"/>
      <c r="J66" s="2"/>
      <c r="K66" s="2"/>
      <c r="L66" s="2"/>
      <c r="M66" s="7">
        <v>24</v>
      </c>
      <c r="N66" s="68" t="s">
        <v>27</v>
      </c>
      <c r="O66" s="48" t="str">
        <f>IF(M66=1,"Nikt","")&amp;IF(M66=2,"NS","")&amp;IF(M66=3,"WE","")&amp;IF(M66=4,"Obie","")&amp;IF(M66=5,"NS","")&amp;IF(M66=6,"WE","")&amp;IF(M66=7,"Obie","")&amp;IF(M66=8,"Nikt","")&amp;IF(M66=9,"WE","")&amp;IF(M66=10,"Obie","")&amp;IF(M66=11,"Nikt","")&amp;IF(M66=12,"NS","")&amp;IF(M66=13,"Obie","")&amp;IF(M66=14,"Nikt","")&amp;IF(M66=15,"NS","")&amp;IF(M66=16,"WE","")&amp;IF(M66=17,"Nikt","")&amp;IF(M66=18,"NS","")&amp;IF(M66=19,"WE","")&amp;IF(M66=20,"Obie","")&amp;IF(M66=21,"NS","")&amp;IF(M66=22,"WE","")&amp;IF(M66=23,"Obie","")&amp;IF(M66=24,"Nikt","")&amp;IF(M66=25,"WE","")&amp;IF(M66=26,"Obie","")&amp;IF(M66=27,"Nikt","")&amp;IF(M66=28,"NS","")&amp;IF(M66=29,"Obie","")&amp;IF(M66=30,"Nikt","")&amp;IF(M66=31,"NS","")&amp;IF(M66=32,"WE","")&amp;IF(M66=33,"Nikt","")&amp;IF(M66=34,"NS","")&amp;IF(M66=35,"WE","")&amp;IF(M66=36,"Obie","")&amp;IF(M66=37,"NS","")&amp;IF(M66=38,"WE","")&amp;IF(M66=39,"Obie","")&amp;IF(M66=42,"Obie","")&amp;IF(M66=43,"Nikt","")</f>
        <v>Nikt</v>
      </c>
      <c r="R66" s="2"/>
      <c r="S66" s="2"/>
      <c r="T66" s="2"/>
      <c r="U66" s="7">
        <v>27</v>
      </c>
      <c r="V66" s="68" t="s">
        <v>27</v>
      </c>
      <c r="W66" s="48" t="str">
        <f>IF(U66=1,"Nikt","")&amp;IF(U66=2,"NS","")&amp;IF(U66=3,"WE","")&amp;IF(U66=4,"Obie","")&amp;IF(U66=5,"NS","")&amp;IF(U66=6,"WE","")&amp;IF(U66=7,"Obie","")&amp;IF(U66=8,"Nikt","")&amp;IF(U66=9,"WE","")&amp;IF(U66=10,"Obie","")&amp;IF(U66=11,"Nikt","")&amp;IF(U66=12,"NS","")&amp;IF(U66=13,"Obie","")&amp;IF(U66=14,"Nikt","")&amp;IF(U66=15,"NS","")&amp;IF(U66=16,"WE","")&amp;IF(U66=17,"Nikt","")&amp;IF(U66=18,"NS","")&amp;IF(U66=19,"WE","")&amp;IF(U66=20,"Obie","")&amp;IF(U66=21,"NS","")&amp;IF(U66=22,"WE","")&amp;IF(U66=23,"Obie","")&amp;IF(U66=24,"Nikt","")&amp;IF(U66=25,"WE","")&amp;IF(U66=26,"Obie","")&amp;IF(U66=27,"Nikt","")&amp;IF(U66=28,"NS","")&amp;IF(U66=29,"Obie","")&amp;IF(U66=30,"Nikt","")&amp;IF(U66=31,"NS","")&amp;IF(U66=32,"WE","")&amp;IF(U66=33,"Nikt","")&amp;IF(U66=34,"NS","")&amp;IF(U66=35,"WE","")&amp;IF(U66=36,"Obie","")&amp;IF(U66=37,"NS","")&amp;IF(U66=38,"WE","")&amp;IF(U66=39,"Obie","")&amp;IF(U66=42,"Obie","")&amp;IF(U66=43,"Nikt","")</f>
        <v>Nikt</v>
      </c>
    </row>
    <row r="67" spans="1:24" ht="12.75">
      <c r="A67" s="20"/>
      <c r="B67" s="17"/>
      <c r="C67" s="17"/>
      <c r="D67" s="17"/>
      <c r="E67" s="12">
        <f>E61</f>
        <v>1</v>
      </c>
      <c r="F67" s="15"/>
      <c r="G67" s="15"/>
      <c r="H67" s="12">
        <f>H61</f>
        <v>8</v>
      </c>
      <c r="I67" s="20"/>
      <c r="J67" s="17"/>
      <c r="K67" s="17"/>
      <c r="L67" s="17"/>
      <c r="M67" s="12">
        <f>M61</f>
        <v>3</v>
      </c>
      <c r="N67" s="15"/>
      <c r="O67" s="15"/>
      <c r="P67" s="12">
        <f>P61</f>
        <v>7</v>
      </c>
      <c r="R67" s="17"/>
      <c r="S67" s="17"/>
      <c r="T67" s="17"/>
      <c r="U67" s="12">
        <f>U61</f>
        <v>2</v>
      </c>
      <c r="V67" s="15"/>
      <c r="W67" s="15"/>
      <c r="X67" s="12">
        <f>X61</f>
        <v>5</v>
      </c>
    </row>
    <row r="68" spans="1:24" ht="12.75">
      <c r="A68" s="20"/>
      <c r="B68" s="17"/>
      <c r="C68" s="17"/>
      <c r="D68" s="17"/>
      <c r="E68" s="12">
        <f>E62</f>
        <v>4</v>
      </c>
      <c r="F68" s="15"/>
      <c r="G68" s="15"/>
      <c r="H68" s="12">
        <f>H62</f>
        <v>5</v>
      </c>
      <c r="I68" s="20"/>
      <c r="J68" s="17"/>
      <c r="K68" s="17"/>
      <c r="L68" s="17"/>
      <c r="M68" s="12">
        <f>M62</f>
        <v>2</v>
      </c>
      <c r="N68" s="15"/>
      <c r="O68" s="15"/>
      <c r="P68" s="12">
        <f>P62</f>
        <v>9</v>
      </c>
      <c r="R68" s="17"/>
      <c r="S68" s="17"/>
      <c r="T68" s="17"/>
      <c r="U68" s="12">
        <f>U62</f>
        <v>4</v>
      </c>
      <c r="V68" s="15"/>
      <c r="W68" s="15"/>
      <c r="X68" s="12">
        <f>X62</f>
        <v>8</v>
      </c>
    </row>
    <row r="69" spans="1:24" ht="12.75">
      <c r="A69" s="20"/>
      <c r="B69" s="17"/>
      <c r="C69" s="17"/>
      <c r="D69" s="17"/>
      <c r="E69" s="12">
        <f>E63</f>
        <v>9</v>
      </c>
      <c r="F69" s="15"/>
      <c r="G69" s="15"/>
      <c r="H69" s="12">
        <f>H63</f>
        <v>3</v>
      </c>
      <c r="I69" s="20"/>
      <c r="J69" s="17"/>
      <c r="K69" s="17"/>
      <c r="L69" s="17"/>
      <c r="M69" s="12">
        <f>M63</f>
        <v>5</v>
      </c>
      <c r="N69" s="15"/>
      <c r="O69" s="15"/>
      <c r="P69" s="12">
        <f>P63</f>
        <v>6</v>
      </c>
      <c r="R69" s="17"/>
      <c r="S69" s="17"/>
      <c r="T69" s="17"/>
      <c r="U69" s="12">
        <f>U63</f>
        <v>3</v>
      </c>
      <c r="V69" s="15"/>
      <c r="W69" s="15"/>
      <c r="X69" s="12">
        <f>X63</f>
        <v>1</v>
      </c>
    </row>
    <row r="70" spans="1:24" ht="12.75">
      <c r="A70" s="20"/>
      <c r="B70" s="17"/>
      <c r="C70" s="17"/>
      <c r="D70" s="17"/>
      <c r="E70" s="12">
        <f>E64</f>
        <v>2</v>
      </c>
      <c r="F70" s="15"/>
      <c r="G70" s="15"/>
      <c r="H70" s="12">
        <f>H64</f>
        <v>6</v>
      </c>
      <c r="I70" s="20"/>
      <c r="J70" s="17"/>
      <c r="K70" s="17"/>
      <c r="L70" s="17"/>
      <c r="M70" s="12">
        <f>M64</f>
        <v>1</v>
      </c>
      <c r="N70" s="15"/>
      <c r="O70" s="15"/>
      <c r="P70" s="12">
        <f>P64</f>
        <v>4</v>
      </c>
      <c r="R70" s="17"/>
      <c r="S70" s="17"/>
      <c r="T70" s="17"/>
      <c r="U70" s="12">
        <f>U64</f>
        <v>6</v>
      </c>
      <c r="V70" s="15"/>
      <c r="W70" s="15"/>
      <c r="X70" s="12">
        <f>X64</f>
        <v>7</v>
      </c>
    </row>
    <row r="71" spans="1:12" ht="12.75">
      <c r="A71" s="20"/>
      <c r="B71" s="2"/>
      <c r="C71" s="2"/>
      <c r="D71" s="2"/>
      <c r="I71" s="20"/>
      <c r="J71" s="17"/>
      <c r="K71" s="17"/>
      <c r="L71" s="2"/>
    </row>
    <row r="72" ht="12.75">
      <c r="K72" s="2"/>
    </row>
  </sheetData>
  <mergeCells count="10">
    <mergeCell ref="V28:W28"/>
    <mergeCell ref="Z45:AC45"/>
    <mergeCell ref="V3:W3"/>
    <mergeCell ref="F53:G53"/>
    <mergeCell ref="F3:G3"/>
    <mergeCell ref="N3:O3"/>
    <mergeCell ref="F28:G28"/>
    <mergeCell ref="N28:O28"/>
    <mergeCell ref="N53:O53"/>
    <mergeCell ref="V53:W53"/>
  </mergeCells>
  <printOptions horizontalCentered="1" verticalCentered="1"/>
  <pageMargins left="0.5511811023622047" right="0.6692913385826772" top="0.6692913385826772" bottom="0.7874015748031497" header="0.35433070866141736" footer="0.5118110236220472"/>
  <pageSetup fitToHeight="1" fitToWidth="1" orientation="portrait" paperSize="9" scale="70" r:id="rId1"/>
  <headerFooter alignWithMargins="0">
    <oddFooter>&amp;LOpracowanie: Janusz Woźniak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B1:AM30"/>
  <sheetViews>
    <sheetView workbookViewId="0" topLeftCell="E7">
      <selection activeCell="AB14" sqref="AB14"/>
    </sheetView>
  </sheetViews>
  <sheetFormatPr defaultColWidth="9.00390625" defaultRowHeight="12.75"/>
  <cols>
    <col min="1" max="1" width="4.25390625" style="0" customWidth="1"/>
    <col min="2" max="2" width="5.375" style="0" customWidth="1"/>
    <col min="3" max="3" width="4.875" style="0" customWidth="1"/>
    <col min="4" max="4" width="5.875" style="0" customWidth="1"/>
    <col min="5" max="5" width="3.75390625" style="0" customWidth="1"/>
    <col min="6" max="6" width="5.25390625" style="0" customWidth="1"/>
    <col min="7" max="7" width="10.00390625" style="0" bestFit="1" customWidth="1"/>
    <col min="8" max="8" width="3.75390625" style="0" customWidth="1"/>
    <col min="9" max="9" width="6.75390625" style="0" customWidth="1"/>
    <col min="10" max="10" width="10.00390625" style="0" bestFit="1" customWidth="1"/>
    <col min="11" max="11" width="3.75390625" style="0" customWidth="1"/>
    <col min="12" max="12" width="4.875" style="0" customWidth="1"/>
    <col min="13" max="13" width="10.00390625" style="0" bestFit="1" customWidth="1"/>
    <col min="14" max="14" width="3.75390625" style="0" customWidth="1"/>
    <col min="15" max="15" width="6.75390625" style="0" customWidth="1"/>
    <col min="16" max="16" width="10.00390625" style="0" bestFit="1" customWidth="1"/>
    <col min="17" max="17" width="3.75390625" style="0" customWidth="1"/>
    <col min="18" max="18" width="6.75390625" style="0" customWidth="1"/>
    <col min="19" max="19" width="10.00390625" style="0" bestFit="1" customWidth="1"/>
    <col min="20" max="20" width="3.75390625" style="0" customWidth="1"/>
    <col min="21" max="21" width="5.125" style="0" customWidth="1"/>
    <col min="22" max="22" width="10.00390625" style="0" bestFit="1" customWidth="1"/>
    <col min="23" max="23" width="3.75390625" style="0" customWidth="1"/>
    <col min="24" max="24" width="5.125" style="0" customWidth="1"/>
    <col min="25" max="25" width="10.00390625" style="0" bestFit="1" customWidth="1"/>
    <col min="26" max="26" width="3.75390625" style="0" customWidth="1"/>
    <col min="27" max="27" width="5.125" style="0" customWidth="1"/>
    <col min="28" max="28" width="10.00390625" style="0" bestFit="1" customWidth="1"/>
    <col min="29" max="29" width="3.75390625" style="0" customWidth="1"/>
    <col min="30" max="30" width="5.125" style="0" customWidth="1"/>
    <col min="31" max="31" width="10.00390625" style="0" bestFit="1" customWidth="1"/>
    <col min="32" max="32" width="11.375" style="0" customWidth="1"/>
    <col min="33" max="33" width="12.625" style="0" customWidth="1"/>
  </cols>
  <sheetData>
    <row r="1" ht="39.75" customHeight="1">
      <c r="D1" s="45" t="s">
        <v>26</v>
      </c>
    </row>
    <row r="2" spans="23:29" ht="23.25" customHeight="1">
      <c r="W2" s="4"/>
      <c r="Z2" s="4"/>
      <c r="AC2" s="4"/>
    </row>
    <row r="3" spans="4:33" ht="23.25" customHeight="1">
      <c r="D3" s="132" t="s">
        <v>51</v>
      </c>
      <c r="W3" s="4"/>
      <c r="X3" s="182">
        <f>Metryka!B6</f>
        <v>40459</v>
      </c>
      <c r="Y3" s="182"/>
      <c r="Z3" s="182"/>
      <c r="AA3" s="182"/>
      <c r="AB3" s="182"/>
      <c r="AC3" s="182"/>
      <c r="AD3" s="182"/>
      <c r="AE3" s="182"/>
      <c r="AF3" s="182"/>
      <c r="AG3" s="182"/>
    </row>
    <row r="4" spans="23:29" ht="18.75" customHeight="1" thickBot="1">
      <c r="W4" s="4"/>
      <c r="Z4" s="4"/>
      <c r="AC4" s="4"/>
    </row>
    <row r="5" spans="5:33" ht="21" thickBot="1">
      <c r="E5" s="24"/>
      <c r="F5" s="25"/>
      <c r="G5" s="25"/>
      <c r="H5" s="25"/>
      <c r="I5" s="25"/>
      <c r="J5" s="25"/>
      <c r="K5" s="26" t="s">
        <v>6</v>
      </c>
      <c r="L5" s="26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7"/>
      <c r="AF5" s="197" t="s">
        <v>2</v>
      </c>
      <c r="AG5" s="197" t="s">
        <v>24</v>
      </c>
    </row>
    <row r="6" spans="5:33" ht="21" thickBot="1">
      <c r="E6" s="189">
        <v>1</v>
      </c>
      <c r="F6" s="187"/>
      <c r="G6" s="196"/>
      <c r="H6" s="186">
        <v>2</v>
      </c>
      <c r="I6" s="187"/>
      <c r="J6" s="196"/>
      <c r="K6" s="187">
        <v>3</v>
      </c>
      <c r="L6" s="187"/>
      <c r="M6" s="196"/>
      <c r="N6" s="187">
        <v>4</v>
      </c>
      <c r="O6" s="187"/>
      <c r="P6" s="196"/>
      <c r="Q6" s="187">
        <v>5</v>
      </c>
      <c r="R6" s="187"/>
      <c r="S6" s="196"/>
      <c r="T6" s="186">
        <v>6</v>
      </c>
      <c r="U6" s="187"/>
      <c r="V6" s="196"/>
      <c r="W6" s="186">
        <v>7</v>
      </c>
      <c r="X6" s="187"/>
      <c r="Y6" s="188"/>
      <c r="Z6" s="186">
        <v>8</v>
      </c>
      <c r="AA6" s="187"/>
      <c r="AB6" s="188"/>
      <c r="AC6" s="186">
        <v>9</v>
      </c>
      <c r="AD6" s="187"/>
      <c r="AE6" s="188"/>
      <c r="AF6" s="198"/>
      <c r="AG6" s="198"/>
    </row>
    <row r="7" spans="2:39" ht="23.25">
      <c r="B7" s="190" t="s">
        <v>3</v>
      </c>
      <c r="C7" s="40">
        <v>1</v>
      </c>
      <c r="D7" s="193" t="s">
        <v>11</v>
      </c>
      <c r="E7" s="50">
        <v>1</v>
      </c>
      <c r="F7" s="16" t="s">
        <v>1</v>
      </c>
      <c r="G7" s="139">
        <f>Wyniki!I7</f>
        <v>0</v>
      </c>
      <c r="H7" s="83">
        <v>2</v>
      </c>
      <c r="I7" s="18" t="s">
        <v>1</v>
      </c>
      <c r="J7" s="139">
        <f>Wyniki!U7</f>
        <v>13.5</v>
      </c>
      <c r="K7" s="83">
        <v>2</v>
      </c>
      <c r="L7" s="18" t="s">
        <v>0</v>
      </c>
      <c r="M7" s="139">
        <f>Wyniki!AA7</f>
        <v>13.5</v>
      </c>
      <c r="N7" s="51">
        <v>4</v>
      </c>
      <c r="O7" s="18" t="s">
        <v>1</v>
      </c>
      <c r="P7" s="139">
        <f>Wyniki!O7</f>
        <v>13.5</v>
      </c>
      <c r="Q7" s="52">
        <v>3</v>
      </c>
      <c r="R7" s="18" t="s">
        <v>0</v>
      </c>
      <c r="S7" s="139">
        <f>Wyniki!AS7</f>
        <v>13.5</v>
      </c>
      <c r="T7" s="65">
        <v>5</v>
      </c>
      <c r="U7" s="18" t="s">
        <v>1</v>
      </c>
      <c r="V7" s="139">
        <f>Wyniki!AG7</f>
        <v>13.5</v>
      </c>
      <c r="W7" s="52">
        <v>3</v>
      </c>
      <c r="X7" s="16" t="s">
        <v>1</v>
      </c>
      <c r="Y7" s="139">
        <f>Wyniki!BE7</f>
        <v>13.5</v>
      </c>
      <c r="Z7" s="51">
        <v>4</v>
      </c>
      <c r="AA7" s="18" t="s">
        <v>0</v>
      </c>
      <c r="AB7" s="144">
        <f>Wyniki!AM7</f>
        <v>13.5</v>
      </c>
      <c r="AC7" s="65">
        <v>5</v>
      </c>
      <c r="AD7" s="16" t="s">
        <v>0</v>
      </c>
      <c r="AE7" s="145">
        <f>Wyniki!AY7</f>
        <v>13.5</v>
      </c>
      <c r="AF7" s="67">
        <f>G7+J7+M7+P7+S7+V7+Y7+AB7+AE7</f>
        <v>108</v>
      </c>
      <c r="AG7" s="37">
        <f>9-AM7</f>
        <v>1</v>
      </c>
      <c r="AM7" s="10">
        <f>IF(AF7&gt;=AF8,1,0)+IF(AF7&gt;=AF9,1,0)+IF(AF7&gt;=AF10,1,0)+IF(AF7&gt;=AF11,1,0)+IF(AF7&gt;=AF12,1,0)+IF(AF7&gt;=AF13,1,0)+IF(AF7&gt;=AF14,1,0)+IF(AF7&gt;=AF15,1,0)</f>
        <v>8</v>
      </c>
    </row>
    <row r="8" spans="2:39" ht="23.25">
      <c r="B8" s="191"/>
      <c r="C8" s="41">
        <v>2</v>
      </c>
      <c r="D8" s="194"/>
      <c r="E8" s="65">
        <v>5</v>
      </c>
      <c r="F8" s="16" t="s">
        <v>0</v>
      </c>
      <c r="G8" s="140">
        <f>Wyniki!BE8</f>
        <v>13.5</v>
      </c>
      <c r="H8" s="53">
        <v>1</v>
      </c>
      <c r="I8" s="18" t="s">
        <v>1</v>
      </c>
      <c r="J8" s="140">
        <f>Wyniki!O8</f>
        <v>0</v>
      </c>
      <c r="K8" s="83">
        <v>2</v>
      </c>
      <c r="L8" s="18" t="s">
        <v>1</v>
      </c>
      <c r="M8" s="140">
        <f>Wyniki!AA8</f>
        <v>13.5</v>
      </c>
      <c r="N8" s="83">
        <v>2</v>
      </c>
      <c r="O8" s="18" t="s">
        <v>0</v>
      </c>
      <c r="P8" s="140">
        <f>Wyniki!AG8</f>
        <v>13.5</v>
      </c>
      <c r="Q8" s="51">
        <v>4</v>
      </c>
      <c r="R8" s="18" t="s">
        <v>1</v>
      </c>
      <c r="S8" s="140">
        <f>Wyniki!U8</f>
        <v>13.5</v>
      </c>
      <c r="T8" s="52">
        <v>3</v>
      </c>
      <c r="U8" s="18" t="s">
        <v>0</v>
      </c>
      <c r="V8" s="140">
        <f>Wyniki!AY8</f>
        <v>13.5</v>
      </c>
      <c r="W8" s="65">
        <v>5</v>
      </c>
      <c r="X8" s="16" t="s">
        <v>1</v>
      </c>
      <c r="Y8" s="140">
        <f>Wyniki!AM8</f>
        <v>13.5</v>
      </c>
      <c r="Z8" s="52">
        <v>3</v>
      </c>
      <c r="AA8" s="16" t="s">
        <v>1</v>
      </c>
      <c r="AB8" s="140">
        <f>Wyniki!I8</f>
        <v>13.5</v>
      </c>
      <c r="AC8" s="51">
        <v>4</v>
      </c>
      <c r="AD8" s="18" t="s">
        <v>0</v>
      </c>
      <c r="AE8" s="146">
        <f>Wyniki!AS8</f>
        <v>13.5</v>
      </c>
      <c r="AF8" s="35">
        <f aca="true" t="shared" si="0" ref="AF8:AF15">G8+J8+M8+P8+S8+V8+Y8+AB8+AE8</f>
        <v>108</v>
      </c>
      <c r="AG8" s="38">
        <f aca="true" t="shared" si="1" ref="AG8:AG15">9-AM8</f>
        <v>1</v>
      </c>
      <c r="AM8" s="10">
        <f>IF(AF8&gt;=AF9,1,0)+IF(AF8&gt;=AF10,1,0)+IF(AF8&gt;=AF11,1,0)+IF(AF8&gt;=AF12,1,0)+IF(AF8&gt;=AF13,1,0)+IF(AF8&gt;=AF14,1,0)+IF(AF8&gt;=AF15,1,0)+IF(AF8&gt;=AF7,1,0)</f>
        <v>8</v>
      </c>
    </row>
    <row r="9" spans="2:39" ht="23.25">
      <c r="B9" s="191"/>
      <c r="C9" s="41">
        <v>3</v>
      </c>
      <c r="D9" s="194"/>
      <c r="E9" s="51">
        <v>4</v>
      </c>
      <c r="F9" s="18" t="s">
        <v>0</v>
      </c>
      <c r="G9" s="140">
        <f>Wyniki!AY9</f>
        <v>13.5</v>
      </c>
      <c r="H9" s="65">
        <v>5</v>
      </c>
      <c r="I9" s="18" t="s">
        <v>0</v>
      </c>
      <c r="J9" s="140">
        <f>Wyniki!I9</f>
        <v>13.5</v>
      </c>
      <c r="K9" s="53">
        <v>1</v>
      </c>
      <c r="L9" s="18" t="s">
        <v>1</v>
      </c>
      <c r="M9" s="140">
        <f>Wyniki!U9</f>
        <v>0</v>
      </c>
      <c r="N9" s="83">
        <v>2</v>
      </c>
      <c r="O9" s="18" t="s">
        <v>1</v>
      </c>
      <c r="P9" s="140">
        <f>Wyniki!AG9</f>
        <v>13.5</v>
      </c>
      <c r="Q9" s="83">
        <v>2</v>
      </c>
      <c r="R9" s="18" t="s">
        <v>0</v>
      </c>
      <c r="S9" s="140">
        <f>Wyniki!AM9</f>
        <v>13.5</v>
      </c>
      <c r="T9" s="51">
        <v>4</v>
      </c>
      <c r="U9" s="18" t="s">
        <v>1</v>
      </c>
      <c r="V9" s="140">
        <f>Wyniki!AA9</f>
        <v>13.5</v>
      </c>
      <c r="W9" s="52">
        <v>3</v>
      </c>
      <c r="X9" s="16" t="s">
        <v>0</v>
      </c>
      <c r="Y9" s="140">
        <f>Wyniki!BE9</f>
        <v>13.5</v>
      </c>
      <c r="Z9" s="65">
        <v>5</v>
      </c>
      <c r="AA9" s="16" t="s">
        <v>1</v>
      </c>
      <c r="AB9" s="140">
        <f>Wyniki!AS9</f>
        <v>13.5</v>
      </c>
      <c r="AC9" s="52">
        <v>3</v>
      </c>
      <c r="AD9" s="16" t="s">
        <v>1</v>
      </c>
      <c r="AE9" s="146">
        <f>Wyniki!O9</f>
        <v>13.5</v>
      </c>
      <c r="AF9" s="35">
        <f t="shared" si="0"/>
        <v>108</v>
      </c>
      <c r="AG9" s="38">
        <f t="shared" si="1"/>
        <v>1</v>
      </c>
      <c r="AM9" s="10">
        <f>IF(AF9&gt;=AF10,1,0)+IF(AF9&gt;=AF11,1,0)+IF(AF9&gt;=AF12,1,0)+IF(AF9&gt;=AF13,1,0)+IF(AF9&gt;=AF14,1,0)+IF(AF9&gt;=AF15,1,0)+IF(AF9&gt;=AF7,1,0)+IF(AF9&gt;=AF8,1,0)</f>
        <v>8</v>
      </c>
    </row>
    <row r="10" spans="2:39" ht="23.25">
      <c r="B10" s="191"/>
      <c r="C10" s="41">
        <v>4</v>
      </c>
      <c r="D10" s="194"/>
      <c r="E10" s="52">
        <v>3</v>
      </c>
      <c r="F10" s="18" t="s">
        <v>1</v>
      </c>
      <c r="G10" s="140">
        <f>Wyniki!U10</f>
        <v>13.5</v>
      </c>
      <c r="H10" s="51">
        <v>4</v>
      </c>
      <c r="I10" s="18" t="s">
        <v>0</v>
      </c>
      <c r="J10" s="140">
        <f>Wyniki!BE10</f>
        <v>13.5</v>
      </c>
      <c r="K10" s="65">
        <v>5</v>
      </c>
      <c r="L10" s="18" t="s">
        <v>0</v>
      </c>
      <c r="M10" s="140">
        <f>Wyniki!O10</f>
        <v>13.5</v>
      </c>
      <c r="N10" s="53">
        <v>1</v>
      </c>
      <c r="O10" s="18" t="s">
        <v>1</v>
      </c>
      <c r="P10" s="140">
        <f>Wyniki!AA10</f>
        <v>0</v>
      </c>
      <c r="Q10" s="83">
        <v>2</v>
      </c>
      <c r="R10" s="18" t="s">
        <v>1</v>
      </c>
      <c r="S10" s="140">
        <f>Wyniki!AM10</f>
        <v>13.5</v>
      </c>
      <c r="T10" s="83">
        <v>2</v>
      </c>
      <c r="U10" s="18" t="s">
        <v>0</v>
      </c>
      <c r="V10" s="140">
        <f>Wyniki!AS10</f>
        <v>13.5</v>
      </c>
      <c r="W10" s="51">
        <v>4</v>
      </c>
      <c r="X10" s="18" t="s">
        <v>1</v>
      </c>
      <c r="Y10" s="143">
        <f>Wyniki!AG10</f>
        <v>13.5</v>
      </c>
      <c r="Z10" s="52">
        <v>3</v>
      </c>
      <c r="AA10" s="16" t="s">
        <v>0</v>
      </c>
      <c r="AB10" s="143">
        <f>Wyniki!I10</f>
        <v>13.5</v>
      </c>
      <c r="AC10" s="65">
        <v>5</v>
      </c>
      <c r="AD10" s="18" t="s">
        <v>1</v>
      </c>
      <c r="AE10" s="147">
        <f>Wyniki!AY10</f>
        <v>13.5</v>
      </c>
      <c r="AF10" s="35">
        <f t="shared" si="0"/>
        <v>108</v>
      </c>
      <c r="AG10" s="38">
        <f t="shared" si="1"/>
        <v>1</v>
      </c>
      <c r="AM10" s="10">
        <f>IF(AF10&gt;=AF11,1,0)+IF(AF10&gt;=AF12,1,0)+IF(AF10&gt;=AF13,1,0)+IF(AF10&gt;=AF14,1,0)+IF(AF10&gt;=AF15,1,0)+IF(AF10&gt;=AF7,1,0)+IF(AF10&gt;=AF8,1,0)+IF(AF10&gt;=AF9,1,0)</f>
        <v>8</v>
      </c>
    </row>
    <row r="11" spans="2:39" ht="23.25">
      <c r="B11" s="191"/>
      <c r="C11" s="41">
        <v>5</v>
      </c>
      <c r="D11" s="194"/>
      <c r="E11" s="65">
        <v>5</v>
      </c>
      <c r="F11" s="18" t="s">
        <v>1</v>
      </c>
      <c r="G11" s="140">
        <f>Wyniki!BE11</f>
        <v>13.5</v>
      </c>
      <c r="H11" s="52">
        <v>3</v>
      </c>
      <c r="I11" s="18" t="s">
        <v>1</v>
      </c>
      <c r="J11" s="140">
        <f>Wyniki!AA11</f>
        <v>13.5</v>
      </c>
      <c r="K11" s="51">
        <v>4</v>
      </c>
      <c r="L11" s="18" t="s">
        <v>0</v>
      </c>
      <c r="M11" s="140">
        <f>Wyniki!I11</f>
        <v>13.5</v>
      </c>
      <c r="N11" s="65">
        <v>5</v>
      </c>
      <c r="O11" s="18" t="s">
        <v>0</v>
      </c>
      <c r="P11" s="140">
        <f>Wyniki!U11</f>
        <v>13.5</v>
      </c>
      <c r="Q11" s="53">
        <v>1</v>
      </c>
      <c r="R11" s="18" t="s">
        <v>1</v>
      </c>
      <c r="S11" s="140">
        <f>Wyniki!AG11</f>
        <v>0</v>
      </c>
      <c r="T11" s="83">
        <v>2</v>
      </c>
      <c r="U11" s="18" t="s">
        <v>1</v>
      </c>
      <c r="V11" s="140">
        <f>Wyniki!AS11</f>
        <v>13.5</v>
      </c>
      <c r="W11" s="83">
        <v>2</v>
      </c>
      <c r="X11" s="16" t="s">
        <v>0</v>
      </c>
      <c r="Y11" s="140">
        <f>Wyniki!AY11</f>
        <v>13.5</v>
      </c>
      <c r="Z11" s="51">
        <v>4</v>
      </c>
      <c r="AA11" s="18" t="s">
        <v>1</v>
      </c>
      <c r="AB11" s="140">
        <f>Wyniki!AM11</f>
        <v>13.5</v>
      </c>
      <c r="AC11" s="52">
        <v>3</v>
      </c>
      <c r="AD11" s="18" t="s">
        <v>0</v>
      </c>
      <c r="AE11" s="146">
        <f>Wyniki!O11</f>
        <v>13.5</v>
      </c>
      <c r="AF11" s="35">
        <f t="shared" si="0"/>
        <v>108</v>
      </c>
      <c r="AG11" s="38">
        <f t="shared" si="1"/>
        <v>1</v>
      </c>
      <c r="AM11" s="10">
        <f>IF(AF11&gt;=AF12,1,0)+IF(AF11&gt;=AF13,1,0)+IF(AF11&gt;=AF14,1,0)+IF(AF11&gt;=AF15,1,0)+IF(AF11&gt;=AF7,1,0)+IF(AF11&gt;=AF8,1,0)+IF(AF11&gt;=AF9,1,0)+IF(AF11&gt;=AF10,1,0)</f>
        <v>8</v>
      </c>
    </row>
    <row r="12" spans="2:39" ht="23.25">
      <c r="B12" s="191"/>
      <c r="C12" s="41">
        <v>6</v>
      </c>
      <c r="D12" s="194"/>
      <c r="E12" s="52">
        <v>3</v>
      </c>
      <c r="F12" s="18" t="s">
        <v>0</v>
      </c>
      <c r="G12" s="140">
        <f>Wyniki!U12</f>
        <v>13.5</v>
      </c>
      <c r="H12" s="65">
        <v>5</v>
      </c>
      <c r="I12" s="18" t="s">
        <v>1</v>
      </c>
      <c r="J12" s="140">
        <f>Wyniki!I12</f>
        <v>13.5</v>
      </c>
      <c r="K12" s="52">
        <v>3</v>
      </c>
      <c r="L12" s="18" t="s">
        <v>1</v>
      </c>
      <c r="M12" s="140">
        <f>Wyniki!AG12</f>
        <v>13.5</v>
      </c>
      <c r="N12" s="51">
        <v>4</v>
      </c>
      <c r="O12" s="18" t="s">
        <v>0</v>
      </c>
      <c r="P12" s="140">
        <f>Wyniki!O12</f>
        <v>13.5</v>
      </c>
      <c r="Q12" s="65">
        <v>5</v>
      </c>
      <c r="R12" s="18" t="s">
        <v>0</v>
      </c>
      <c r="S12" s="140">
        <f>Wyniki!AA12</f>
        <v>13.5</v>
      </c>
      <c r="T12" s="53">
        <v>1</v>
      </c>
      <c r="U12" s="18" t="s">
        <v>1</v>
      </c>
      <c r="V12" s="140">
        <f>Wyniki!AM12</f>
        <v>0</v>
      </c>
      <c r="W12" s="83">
        <v>2</v>
      </c>
      <c r="X12" s="16" t="s">
        <v>1</v>
      </c>
      <c r="Y12" s="140">
        <f>Wyniki!AY12</f>
        <v>13.5</v>
      </c>
      <c r="Z12" s="83">
        <v>2</v>
      </c>
      <c r="AA12" s="18" t="s">
        <v>0</v>
      </c>
      <c r="AB12" s="140">
        <f>Wyniki!BE12</f>
        <v>13.5</v>
      </c>
      <c r="AC12" s="51">
        <v>4</v>
      </c>
      <c r="AD12" s="18" t="s">
        <v>1</v>
      </c>
      <c r="AE12" s="146">
        <f>Wyniki!AS12</f>
        <v>13.5</v>
      </c>
      <c r="AF12" s="35">
        <f t="shared" si="0"/>
        <v>108</v>
      </c>
      <c r="AG12" s="38">
        <f t="shared" si="1"/>
        <v>1</v>
      </c>
      <c r="AM12" s="10">
        <f>IF(AF12&gt;=AF13,1,0)+IF(AF12&gt;=AF14,1,0)+IF(AF12&gt;=AF15,1,0)+IF(AF12&gt;=AF7,1,0)+IF(AF12&gt;=AF8,1,0)+IF(AF12&gt;=AF9,1,0)+IF(AF12&gt;=AF10,1,0)+IF(AF12&gt;=AF11,1,0)</f>
        <v>8</v>
      </c>
    </row>
    <row r="13" spans="2:39" ht="23.25">
      <c r="B13" s="191"/>
      <c r="C13" s="41">
        <v>7</v>
      </c>
      <c r="D13" s="194"/>
      <c r="E13" s="51">
        <v>4</v>
      </c>
      <c r="F13" s="18" t="s">
        <v>1</v>
      </c>
      <c r="G13" s="140">
        <f>Wyniki!AY13</f>
        <v>13.5</v>
      </c>
      <c r="H13" s="52">
        <v>3</v>
      </c>
      <c r="I13" s="18" t="s">
        <v>0</v>
      </c>
      <c r="J13" s="140">
        <f>Wyniki!AA13</f>
        <v>13.5</v>
      </c>
      <c r="K13" s="65">
        <v>5</v>
      </c>
      <c r="L13" s="18" t="s">
        <v>1</v>
      </c>
      <c r="M13" s="140">
        <f>Wyniki!O13</f>
        <v>13.5</v>
      </c>
      <c r="N13" s="52">
        <v>3</v>
      </c>
      <c r="O13" s="18" t="s">
        <v>1</v>
      </c>
      <c r="P13" s="140">
        <f>Wyniki!AM13</f>
        <v>13.5</v>
      </c>
      <c r="Q13" s="51">
        <v>4</v>
      </c>
      <c r="R13" s="18" t="s">
        <v>0</v>
      </c>
      <c r="S13" s="140">
        <f>Wyniki!U13</f>
        <v>13.5</v>
      </c>
      <c r="T13" s="65">
        <v>5</v>
      </c>
      <c r="U13" s="18" t="s">
        <v>0</v>
      </c>
      <c r="V13" s="140">
        <f>Wyniki!AG13</f>
        <v>13.5</v>
      </c>
      <c r="W13" s="53">
        <v>1</v>
      </c>
      <c r="X13" s="16" t="s">
        <v>1</v>
      </c>
      <c r="Y13" s="140">
        <f>Wyniki!AS13</f>
        <v>0</v>
      </c>
      <c r="Z13" s="83">
        <v>2</v>
      </c>
      <c r="AA13" s="18" t="s">
        <v>1</v>
      </c>
      <c r="AB13" s="140">
        <f>Wyniki!BE13</f>
        <v>13.5</v>
      </c>
      <c r="AC13" s="83">
        <v>2</v>
      </c>
      <c r="AD13" s="18" t="s">
        <v>0</v>
      </c>
      <c r="AE13" s="146">
        <f>Wyniki!I13</f>
        <v>13.5</v>
      </c>
      <c r="AF13" s="35">
        <f t="shared" si="0"/>
        <v>108</v>
      </c>
      <c r="AG13" s="38">
        <f t="shared" si="1"/>
        <v>1</v>
      </c>
      <c r="AM13" s="10">
        <f>IF(AF13&gt;=AF14,1,0)+IF(AF13&gt;=AF15,1,0)+IF(AF13&gt;=AF7,1,0)+IF(AF13&gt;=AF8,1,0)+IF(AF13&gt;=AF9,1,0)+IF(AF13&gt;=AF10,1,0)+IF(AF13&gt;=AF11,1,0)+IF(AF13&gt;=AF12,1,0)</f>
        <v>8</v>
      </c>
    </row>
    <row r="14" spans="2:39" ht="23.25">
      <c r="B14" s="191"/>
      <c r="C14" s="78">
        <v>8</v>
      </c>
      <c r="D14" s="194"/>
      <c r="E14" s="83">
        <v>2</v>
      </c>
      <c r="F14" s="18" t="s">
        <v>0</v>
      </c>
      <c r="G14" s="141">
        <f>Wyniki!O14</f>
        <v>13.5</v>
      </c>
      <c r="H14" s="51">
        <v>4</v>
      </c>
      <c r="I14" s="18" t="s">
        <v>1</v>
      </c>
      <c r="J14" s="141">
        <f>Wyniki!BE14</f>
        <v>13.5</v>
      </c>
      <c r="K14" s="52">
        <v>3</v>
      </c>
      <c r="L14" s="18" t="s">
        <v>0</v>
      </c>
      <c r="M14" s="141">
        <f>Wyniki!AG14</f>
        <v>13.5</v>
      </c>
      <c r="N14" s="65">
        <v>5</v>
      </c>
      <c r="O14" s="18" t="s">
        <v>1</v>
      </c>
      <c r="P14" s="141">
        <f>Wyniki!U14</f>
        <v>13.5</v>
      </c>
      <c r="Q14" s="52">
        <v>3</v>
      </c>
      <c r="R14" s="18" t="s">
        <v>1</v>
      </c>
      <c r="S14" s="141">
        <f>Wyniki!AS14</f>
        <v>13.5</v>
      </c>
      <c r="T14" s="51">
        <v>4</v>
      </c>
      <c r="U14" s="18" t="s">
        <v>0</v>
      </c>
      <c r="V14" s="141">
        <f>Wyniki!AA14</f>
        <v>13.5</v>
      </c>
      <c r="W14" s="65">
        <v>5</v>
      </c>
      <c r="X14" s="16" t="s">
        <v>0</v>
      </c>
      <c r="Y14" s="141">
        <f>Wyniki!AM14</f>
        <v>13.5</v>
      </c>
      <c r="Z14" s="53">
        <v>1</v>
      </c>
      <c r="AA14" s="16" t="s">
        <v>1</v>
      </c>
      <c r="AB14" s="141">
        <f>Wyniki!AY14</f>
        <v>0</v>
      </c>
      <c r="AC14" s="83">
        <v>2</v>
      </c>
      <c r="AD14" s="18" t="s">
        <v>1</v>
      </c>
      <c r="AE14" s="148">
        <f>Wyniki!I14</f>
        <v>13.5</v>
      </c>
      <c r="AF14" s="35">
        <f t="shared" si="0"/>
        <v>108</v>
      </c>
      <c r="AG14" s="79">
        <f t="shared" si="1"/>
        <v>1</v>
      </c>
      <c r="AM14" s="10">
        <f>IF(AF14&gt;=AF15,1,0)+IF(AF14&gt;=AF7,1,0)+IF(AF14&gt;=AF8,1,0)+IF(AF14&gt;=AF9,1,0)+IF(AF14&gt;=AF10,1,0)+IF(AF14&gt;=AF11,1,0)+IF(AF14&gt;=AF12,1,0)+IF(AF14&gt;=AF13,1,0)</f>
        <v>8</v>
      </c>
    </row>
    <row r="15" spans="2:39" ht="23.25">
      <c r="B15" s="191"/>
      <c r="C15" s="78">
        <v>9</v>
      </c>
      <c r="D15" s="194"/>
      <c r="E15" s="83">
        <v>2</v>
      </c>
      <c r="F15" s="18" t="s">
        <v>1</v>
      </c>
      <c r="G15" s="141">
        <f>Wyniki!O15</f>
        <v>13.5</v>
      </c>
      <c r="H15" s="83">
        <v>2</v>
      </c>
      <c r="I15" s="18" t="s">
        <v>0</v>
      </c>
      <c r="J15" s="141">
        <f>Wyniki!U15</f>
        <v>13.5</v>
      </c>
      <c r="K15" s="51">
        <v>4</v>
      </c>
      <c r="L15" s="18" t="s">
        <v>1</v>
      </c>
      <c r="M15" s="141">
        <f>Wyniki!I15</f>
        <v>13.5</v>
      </c>
      <c r="N15" s="52">
        <v>3</v>
      </c>
      <c r="O15" s="18" t="s">
        <v>0</v>
      </c>
      <c r="P15" s="141">
        <f>Wyniki!AM15</f>
        <v>13.5</v>
      </c>
      <c r="Q15" s="65">
        <v>5</v>
      </c>
      <c r="R15" s="18" t="s">
        <v>1</v>
      </c>
      <c r="S15" s="141">
        <f>Wyniki!AA15</f>
        <v>13.5</v>
      </c>
      <c r="T15" s="52">
        <v>3</v>
      </c>
      <c r="U15" s="18" t="s">
        <v>1</v>
      </c>
      <c r="V15" s="141">
        <f>Wyniki!AY15</f>
        <v>13.5</v>
      </c>
      <c r="W15" s="51">
        <v>4</v>
      </c>
      <c r="X15" s="18" t="s">
        <v>0</v>
      </c>
      <c r="Y15" s="141">
        <f>Wyniki!AG15</f>
        <v>13.5</v>
      </c>
      <c r="Z15" s="65">
        <v>5</v>
      </c>
      <c r="AA15" s="18" t="s">
        <v>0</v>
      </c>
      <c r="AB15" s="141">
        <f>Wyniki!AS15</f>
        <v>13.5</v>
      </c>
      <c r="AC15" s="53">
        <v>1</v>
      </c>
      <c r="AD15" s="16" t="s">
        <v>1</v>
      </c>
      <c r="AE15" s="148"/>
      <c r="AF15" s="35">
        <f t="shared" si="0"/>
        <v>108</v>
      </c>
      <c r="AG15" s="79">
        <f t="shared" si="1"/>
        <v>1</v>
      </c>
      <c r="AM15" s="10">
        <f>IF(AF15&gt;=AF7,1,0)+IF(AF15&gt;=AF8,1,0)+IF(AF15&gt;=AF9,1,0)+IF(AF15&gt;=AF10,1,0)+IF(AF15&gt;=AF11,1,0)+IF(AF15&gt;=AF12,1,0)+IF(AF15&gt;=AF13,1,0)+IF(AF15&gt;=AF14,1,0)</f>
        <v>8</v>
      </c>
    </row>
    <row r="16" spans="2:39" ht="24" thickBot="1">
      <c r="B16" s="192"/>
      <c r="C16" s="42" t="s">
        <v>53</v>
      </c>
      <c r="D16" s="195"/>
      <c r="E16" s="66">
        <v>1</v>
      </c>
      <c r="F16" s="28" t="s">
        <v>0</v>
      </c>
      <c r="G16" s="142">
        <f>Wyniki!I16</f>
        <v>0</v>
      </c>
      <c r="H16" s="66">
        <v>1</v>
      </c>
      <c r="I16" s="28" t="s">
        <v>0</v>
      </c>
      <c r="J16" s="142">
        <f>Wyniki!O16</f>
        <v>0</v>
      </c>
      <c r="K16" s="66">
        <v>1</v>
      </c>
      <c r="L16" s="28" t="s">
        <v>0</v>
      </c>
      <c r="M16" s="142">
        <f>Wyniki!U16</f>
        <v>0</v>
      </c>
      <c r="N16" s="66">
        <v>1</v>
      </c>
      <c r="O16" s="28" t="s">
        <v>0</v>
      </c>
      <c r="P16" s="142">
        <f>Wyniki!AA16</f>
        <v>0</v>
      </c>
      <c r="Q16" s="66">
        <v>1</v>
      </c>
      <c r="R16" s="28" t="s">
        <v>0</v>
      </c>
      <c r="S16" s="142">
        <f>Wyniki!AG16</f>
        <v>0</v>
      </c>
      <c r="T16" s="66">
        <v>1</v>
      </c>
      <c r="U16" s="28" t="s">
        <v>0</v>
      </c>
      <c r="V16" s="142">
        <f>Wyniki!AM16</f>
        <v>0</v>
      </c>
      <c r="W16" s="54">
        <v>1</v>
      </c>
      <c r="X16" s="28" t="s">
        <v>0</v>
      </c>
      <c r="Y16" s="142">
        <f>Wyniki!AS16</f>
        <v>0</v>
      </c>
      <c r="Z16" s="54">
        <v>1</v>
      </c>
      <c r="AA16" s="28" t="s">
        <v>0</v>
      </c>
      <c r="AB16" s="142">
        <f>Wyniki!AY16</f>
        <v>0</v>
      </c>
      <c r="AC16" s="54">
        <v>1</v>
      </c>
      <c r="AD16" s="28" t="s">
        <v>0</v>
      </c>
      <c r="AE16" s="149"/>
      <c r="AF16" s="36"/>
      <c r="AG16" s="39"/>
      <c r="AM16" s="10">
        <f>IF(AF16&gt;=AF7,1,0)+IF(AF16&gt;=AF8,1,0)+IF(AF16&gt;=AF9,1,0)+IF(AF16&gt;=AF10,1,0)+IF(AF16&gt;=AF11,1,0)+IF(AF16&gt;=AF12,1,0)+IF(AF16&gt;=AF13,1,0)+IF(AF16&gt;=AF14,1,0)+IF(AF16&gt;=AF15,1,0)</f>
        <v>0</v>
      </c>
    </row>
    <row r="17" ht="13.5" thickBot="1"/>
    <row r="18" spans="7:32" ht="12.75" customHeight="1" hidden="1">
      <c r="G18" s="22">
        <f>SUM(G7:G17)</f>
        <v>108</v>
      </c>
      <c r="J18" s="22">
        <f>SUM(J7:J17)</f>
        <v>108</v>
      </c>
      <c r="M18" s="22">
        <f>SUM(M7:M17)</f>
        <v>108</v>
      </c>
      <c r="P18" s="22">
        <f>SUM(P7:P17)</f>
        <v>108</v>
      </c>
      <c r="S18" s="22">
        <f>SUM(S7:S17)</f>
        <v>108</v>
      </c>
      <c r="V18" s="22">
        <f>SUM(V7:V17)</f>
        <v>108</v>
      </c>
      <c r="Y18" s="22">
        <f>SUM(Y7:Y17)</f>
        <v>108</v>
      </c>
      <c r="AB18" s="22">
        <f>SUM(AB7:AB17)</f>
        <v>108</v>
      </c>
      <c r="AE18" s="22">
        <f>SUM(AE7:AE17)</f>
        <v>108</v>
      </c>
      <c r="AF18" s="22">
        <f>SUM(AF7:AF17)</f>
        <v>972</v>
      </c>
    </row>
    <row r="19" spans="2:31" ht="21" thickBot="1">
      <c r="B19" s="21"/>
      <c r="C19" s="21"/>
      <c r="D19" s="21"/>
      <c r="E19" s="24"/>
      <c r="F19" s="25"/>
      <c r="G19" s="25"/>
      <c r="H19" s="25"/>
      <c r="I19" s="25"/>
      <c r="J19" s="25"/>
      <c r="K19" s="26" t="s">
        <v>50</v>
      </c>
      <c r="L19" s="26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7"/>
    </row>
    <row r="20" spans="5:31" ht="21" thickBot="1">
      <c r="E20" s="189">
        <v>1</v>
      </c>
      <c r="F20" s="187"/>
      <c r="G20" s="196"/>
      <c r="H20" s="186">
        <v>2</v>
      </c>
      <c r="I20" s="187"/>
      <c r="J20" s="196"/>
      <c r="K20" s="187">
        <v>3</v>
      </c>
      <c r="L20" s="187"/>
      <c r="M20" s="196"/>
      <c r="N20" s="187">
        <v>4</v>
      </c>
      <c r="O20" s="187"/>
      <c r="P20" s="196"/>
      <c r="Q20" s="187">
        <v>5</v>
      </c>
      <c r="R20" s="187"/>
      <c r="S20" s="196"/>
      <c r="T20" s="186">
        <v>6</v>
      </c>
      <c r="U20" s="187"/>
      <c r="V20" s="196"/>
      <c r="W20" s="186">
        <v>7</v>
      </c>
      <c r="X20" s="187"/>
      <c r="Y20" s="188"/>
      <c r="Z20" s="186">
        <v>8</v>
      </c>
      <c r="AA20" s="187"/>
      <c r="AB20" s="188"/>
      <c r="AC20" s="189">
        <v>9</v>
      </c>
      <c r="AD20" s="187"/>
      <c r="AE20" s="188"/>
    </row>
    <row r="21" spans="2:31" ht="18.75">
      <c r="B21" s="190" t="s">
        <v>3</v>
      </c>
      <c r="C21" s="40">
        <v>1</v>
      </c>
      <c r="D21" s="193" t="s">
        <v>11</v>
      </c>
      <c r="E21" s="100">
        <f>IF(G21&gt;=G22,1,0)+IF(G21&gt;=G23,1,0)+IF(G21&gt;=G24,1,0)+IF(G21&gt;=G25,1,0)+IF(G21&gt;=G26,1,0)+IF(G21&gt;=G27,1,0)+IF(G21&gt;=G28,1,0)+IF(G21&gt;=G29,1,0)</f>
        <v>0</v>
      </c>
      <c r="F21" s="101">
        <f aca="true" t="shared" si="2" ref="F21:F29">9-E21</f>
        <v>9</v>
      </c>
      <c r="G21" s="150">
        <f>G7</f>
        <v>0</v>
      </c>
      <c r="H21" s="100">
        <f>IF(J21&gt;=J22,1,0)+IF(J21&gt;=J23,1,0)+IF(J21&gt;=J24,1,0)+IF(J21&gt;=J25,1,0)+IF(J21&gt;=J26,1,0)+IF(J21&gt;=J27,1,0)+IF(J21&gt;=J28,1,0)+IF(J21&gt;=J29,1,0)</f>
        <v>8</v>
      </c>
      <c r="I21" s="101">
        <f aca="true" t="shared" si="3" ref="I21:I29">9-H21</f>
        <v>1</v>
      </c>
      <c r="J21" s="150">
        <f>J7</f>
        <v>13.5</v>
      </c>
      <c r="K21" s="100">
        <f>IF(M21&gt;=M22,1,0)+IF(M21&gt;=M23,1,0)+IF(M21&gt;=M24,1,0)+IF(M21&gt;=M25,1,0)+IF(M21&gt;=M26,1,0)+IF(M21&gt;=M27,1,0)+IF(M21&gt;=M28,1,0)+IF(M21&gt;=M29,1,0)</f>
        <v>8</v>
      </c>
      <c r="L21" s="101">
        <f aca="true" t="shared" si="4" ref="L21:L29">9-K21</f>
        <v>1</v>
      </c>
      <c r="M21" s="150">
        <f>(J7+M7)/2</f>
        <v>13.5</v>
      </c>
      <c r="N21" s="100">
        <f>IF(P21&gt;=P22,1,0)+IF(P21&gt;=P23,1,0)+IF(P21&gt;=P24,1,0)+IF(P21&gt;=P25,1,0)+IF(P21&gt;=P26,1,0)+IF(P21&gt;=P27,1,0)+IF(P21&gt;=P28,1,0)+IF(P21&gt;=P29,1,0)</f>
        <v>8</v>
      </c>
      <c r="O21" s="101">
        <f aca="true" t="shared" si="5" ref="O21:O29">9-N21</f>
        <v>1</v>
      </c>
      <c r="P21" s="150">
        <f>(G7+J7+M7+P7)/3</f>
        <v>13.5</v>
      </c>
      <c r="Q21" s="100">
        <f>IF(S21&gt;=S22,1,0)+IF(S21&gt;=S23,1,0)+IF(S21&gt;=S24,1,0)+IF(S21&gt;=S25,1,0)+IF(S21&gt;=S26,1,0)+IF(S21&gt;=S27,1,0)+IF(S21&gt;=S28,1,0)+IF(S21&gt;=S29,1,0)</f>
        <v>8</v>
      </c>
      <c r="R21" s="101">
        <f aca="true" t="shared" si="6" ref="R21:R29">9-Q21</f>
        <v>1</v>
      </c>
      <c r="S21" s="150">
        <f>(G7+J7+M7+P7+S7)/4</f>
        <v>13.5</v>
      </c>
      <c r="T21" s="100">
        <f>IF(V21&gt;=V22,1,0)+IF(V21&gt;=V23,1,0)+IF(V21&gt;=V24,1,0)+IF(V21&gt;=V25,1,0)+IF(V21&gt;=V26,1,0)+IF(V21&gt;=V27,1,0)+IF(V21&gt;=V28,1,0)+IF(V21&gt;=V29,1,0)</f>
        <v>8</v>
      </c>
      <c r="U21" s="101">
        <f aca="true" t="shared" si="7" ref="U21:U29">9-T21</f>
        <v>1</v>
      </c>
      <c r="V21" s="150">
        <f aca="true" t="shared" si="8" ref="V21:V26">(G7+J7+M7+P7+S7+V7)/5</f>
        <v>13.5</v>
      </c>
      <c r="W21" s="100">
        <f>IF(Y21&gt;=Y22,1,0)+IF(Y21&gt;=Y23,1,0)+IF(Y21&gt;=Y24,1,0)+IF(Y21&gt;=Y25,1,0)+IF(Y21&gt;=Y26,1,0)+IF(Y21&gt;=Y27,1,0)+IF(Y21&gt;=Y28,1,0)+IF(Y21&gt;=Y29,1,0)</f>
        <v>8</v>
      </c>
      <c r="X21" s="101">
        <f aca="true" t="shared" si="9" ref="X21:X29">9-W21</f>
        <v>1</v>
      </c>
      <c r="Y21" s="150">
        <f aca="true" t="shared" si="10" ref="Y21:Y27">(G7+J7+M7+P7+S7+V7+Y7)/6</f>
        <v>13.5</v>
      </c>
      <c r="Z21" s="100">
        <f>IF(AB21&gt;=AB22,1,0)+IF(AB21&gt;=AB23,1,0)+IF(AB21&gt;=AB24,1,0)+IF(AB21&gt;=AB25,1,0)+IF(AB21&gt;=AB26,1,0)+IF(AB21&gt;=AB27,1,0)+IF(AB21&gt;=AB28,1,0)+IF(AB21&gt;=AB29,1,0)</f>
        <v>8</v>
      </c>
      <c r="AA21" s="101">
        <f aca="true" t="shared" si="11" ref="AA21:AA29">9-Z21</f>
        <v>1</v>
      </c>
      <c r="AB21" s="150">
        <f>(G7+J7+M7+P7+S7+V7+Y7+AB7)/7</f>
        <v>13.5</v>
      </c>
      <c r="AC21" s="100">
        <f>IF(AE21&gt;=AE22,1,0)+IF(AE21&gt;=AE23,1,0)+IF(AE21&gt;=AE24,1,0)+IF(AE21&gt;=AE25,1,0)+IF(AE21&gt;=AE26,1,0)+IF(AE21&gt;=AE27,1,0)+IF(AE21&gt;=AE28,1,0)+IF(AE21&gt;=AE29,1,0)</f>
        <v>8</v>
      </c>
      <c r="AD21" s="101">
        <f aca="true" t="shared" si="12" ref="AD21:AD29">9-AC21</f>
        <v>1</v>
      </c>
      <c r="AE21" s="154">
        <f>(G7+J7+M7+P7+S7+V7+Y7+AB7+AE7)/8</f>
        <v>13.5</v>
      </c>
    </row>
    <row r="22" spans="2:31" ht="18.75">
      <c r="B22" s="191"/>
      <c r="C22" s="41">
        <v>2</v>
      </c>
      <c r="D22" s="194"/>
      <c r="E22" s="102">
        <f>IF(G22&gt;=G21,1,0)+IF(G22&gt;=G23,1,0)+IF(G22&gt;=G24,1,0)+IF(G22&gt;=G25,1,0)+IF(G22&gt;=G26,1,0)+IF(G22&gt;=G27,1,0)+IF(G22&gt;=G28,1,0)+IF(G22&gt;=G29,1,0)</f>
        <v>8</v>
      </c>
      <c r="F22" s="103">
        <f t="shared" si="2"/>
        <v>1</v>
      </c>
      <c r="G22" s="151">
        <f aca="true" t="shared" si="13" ref="G22:G29">G8</f>
        <v>13.5</v>
      </c>
      <c r="H22" s="102">
        <f>IF(J22&gt;=J21,1,0)+IF(J22&gt;=J23,1,0)+IF(J22&gt;=J24,1,0)+IF(J22&gt;=J25,1,0)+IF(J22&gt;=J26,1,0)+IF(J22&gt;=J27,1,0)+IF(J22&gt;=J28,1,0)+IF(J22&gt;=J29,1,0)</f>
        <v>8</v>
      </c>
      <c r="I22" s="103">
        <f t="shared" si="3"/>
        <v>1</v>
      </c>
      <c r="J22" s="151">
        <f>G22</f>
        <v>13.5</v>
      </c>
      <c r="K22" s="102">
        <f>IF(M22&gt;=M21,1,0)+IF(M22&gt;=M23,1,0)+IF(M22&gt;=M24,1,0)+IF(M22&gt;=M25,1,0)+IF(M22&gt;=M26,1,0)+IF(M22&gt;=M27,1,0)+IF(M22&gt;=M28,1,0)+IF(M22&gt;=M29,1,0)</f>
        <v>8</v>
      </c>
      <c r="L22" s="103">
        <f t="shared" si="4"/>
        <v>1</v>
      </c>
      <c r="M22" s="151">
        <f>(G8+M8)/2</f>
        <v>13.5</v>
      </c>
      <c r="N22" s="102">
        <f>IF(P22&gt;=P21,1,0)+IF(P22&gt;=P23,1,0)+IF(P22&gt;=P24,1,0)+IF(P22&gt;=P25,1,0)+IF(P22&gt;=P26,1,0)+IF(P22&gt;=P27,1,0)+IF(P22&gt;=P28,1,0)+IF(P22&gt;=P29,1,0)</f>
        <v>8</v>
      </c>
      <c r="O22" s="103">
        <f t="shared" si="5"/>
        <v>1</v>
      </c>
      <c r="P22" s="151">
        <f>(G8+J8+M8+P8)/3</f>
        <v>13.5</v>
      </c>
      <c r="Q22" s="102">
        <f>IF(S22&gt;=S21,1,0)+IF(S22&gt;=S23,1,0)+IF(S22&gt;=S24,1,0)+IF(S22&gt;=S25,1,0)+IF(S22&gt;=S26,1,0)+IF(S22&gt;=S27,1,0)+IF(S22&gt;=S28,1,0)+IF(S22&gt;=S29,1,0)</f>
        <v>8</v>
      </c>
      <c r="R22" s="103">
        <f t="shared" si="6"/>
        <v>1</v>
      </c>
      <c r="S22" s="153">
        <f>(G8+J8+M8+P8+S8)/4</f>
        <v>13.5</v>
      </c>
      <c r="T22" s="102">
        <f>IF(V22&gt;=V21,1,0)+IF(V22&gt;=V23,1,0)+IF(V22&gt;=V24,1,0)+IF(V22&gt;=V25,1,0)+IF(V22&gt;=V26,1,0)+IF(V22&gt;=V27,1,0)+IF(V22&gt;=V28,1,0)+IF(V22&gt;=V29,1,0)</f>
        <v>8</v>
      </c>
      <c r="U22" s="103">
        <f t="shared" si="7"/>
        <v>1</v>
      </c>
      <c r="V22" s="151">
        <f t="shared" si="8"/>
        <v>13.5</v>
      </c>
      <c r="W22" s="102">
        <f>IF(Y22&gt;=Y21,1,0)+IF(Y22&gt;=Y23,1,0)+IF(Y22&gt;=Y24,1,0)+IF(Y22&gt;=Y25,1,0)+IF(Y22&gt;=Y26,1,0)+IF(Y22&gt;=Y27,1,0)+IF(Y22&gt;=Y28,1,0)+IF(Y22&gt;=Y29,1,0)</f>
        <v>8</v>
      </c>
      <c r="X22" s="103">
        <f t="shared" si="9"/>
        <v>1</v>
      </c>
      <c r="Y22" s="151">
        <f t="shared" si="10"/>
        <v>13.5</v>
      </c>
      <c r="Z22" s="102">
        <f>IF(AB22&gt;=AB21,1,0)+IF(AB22&gt;=AB23,1,0)+IF(AB22&gt;=AB24,1,0)+IF(AB22&gt;=AB25,1,0)+IF(AB22&gt;=AB26,1,0)+IF(AB22&gt;=AB27,1,0)+IF(AB22&gt;=AB28,1,0)+IF(AB22&gt;=AB29,1,0)</f>
        <v>8</v>
      </c>
      <c r="AA22" s="103">
        <f t="shared" si="11"/>
        <v>1</v>
      </c>
      <c r="AB22" s="151">
        <f>(G8+J8+M8+P8+S8+V8+Y8+AB8)/7</f>
        <v>13.5</v>
      </c>
      <c r="AC22" s="102">
        <f>IF(AE22&gt;=AE21,1,0)+IF(AE22&gt;=AE23,1,0)+IF(AE22&gt;=AE24,1,0)+IF(AE22&gt;=AE25,1,0)+IF(AE22&gt;=AE26,1,0)+IF(AE22&gt;=AE27,1,0)+IF(AE22&gt;=AE28,1,0)+IF(AE22&gt;=AE29,1,0)</f>
        <v>8</v>
      </c>
      <c r="AD22" s="103">
        <f t="shared" si="12"/>
        <v>1</v>
      </c>
      <c r="AE22" s="155">
        <f>(G8+J8+M8+P8+S8+V8+Y8+AB8+AE8)/8</f>
        <v>13.5</v>
      </c>
    </row>
    <row r="23" spans="2:31" ht="18.75">
      <c r="B23" s="191"/>
      <c r="C23" s="41">
        <v>3</v>
      </c>
      <c r="D23" s="194"/>
      <c r="E23" s="102">
        <f>IF(G23&gt;=G21,1,0)+IF(G23&gt;=G22,1,0)+IF(G23&gt;=G24,1,0)+IF(G23&gt;=G25,1,0)+IF(G23&gt;=G26,1,0)+IF(G23&gt;=G27,1,0)+IF(G23&gt;=G28,1,0)+IF(G23&gt;=G29,1,0)</f>
        <v>8</v>
      </c>
      <c r="F23" s="103">
        <f t="shared" si="2"/>
        <v>1</v>
      </c>
      <c r="G23" s="151">
        <f t="shared" si="13"/>
        <v>13.5</v>
      </c>
      <c r="H23" s="102">
        <f>IF(J23&gt;=J21,1,0)+IF(J23&gt;=J22,1,0)+IF(J23&gt;=J24,1,0)+IF(J23&gt;=J25,1,0)+IF(J23&gt;=J26,1,0)+IF(J23&gt;=J27,1,0)+IF(J23&gt;=J28,1,0)+IF(J23&gt;=J29,1,0)</f>
        <v>8</v>
      </c>
      <c r="I23" s="103">
        <f t="shared" si="3"/>
        <v>1</v>
      </c>
      <c r="J23" s="151">
        <f>(G23+J9)/2</f>
        <v>13.5</v>
      </c>
      <c r="K23" s="102">
        <f>IF(M23&gt;=M21,1,0)+IF(M23&gt;=M22,1,0)+IF(M23&gt;=M24,1,0)+IF(M23&gt;=M25,1,0)+IF(M23&gt;=M26,1,0)+IF(M23&gt;=M27,1,0)+IF(M23&gt;=M28,1,0)+IF(M23&gt;=M29,1,0)</f>
        <v>8</v>
      </c>
      <c r="L23" s="103">
        <f t="shared" si="4"/>
        <v>1</v>
      </c>
      <c r="M23" s="151">
        <f>(G9+J9)/2</f>
        <v>13.5</v>
      </c>
      <c r="N23" s="102">
        <f>IF(P23&gt;=P21,1,0)+IF(P23&gt;=P22,1,0)+IF(P23&gt;=P24,1,0)+IF(P23&gt;=P25,1,0)+IF(P23&gt;=P26,1,0)+IF(P23&gt;=P27,1,0)+IF(P23&gt;=P28,1,0)+IF(P23&gt;=P29,1,0)</f>
        <v>8</v>
      </c>
      <c r="O23" s="103">
        <f t="shared" si="5"/>
        <v>1</v>
      </c>
      <c r="P23" s="151">
        <f>(G9+J9+M9+P9)/3</f>
        <v>13.5</v>
      </c>
      <c r="Q23" s="102">
        <f>IF(S23&gt;=S21,1,0)+IF(S23&gt;=S22,1,0)+IF(S23&gt;=S24,1,0)+IF(S23&gt;=S25,1,0)+IF(S23&gt;=S26,1,0)+IF(S23&gt;=S27,1,0)+IF(S23&gt;=S28,1,0)+IF(S23&gt;=S29,1,0)</f>
        <v>8</v>
      </c>
      <c r="R23" s="103">
        <f t="shared" si="6"/>
        <v>1</v>
      </c>
      <c r="S23" s="153">
        <f>(G9+J9+M9+P9+S9)/4</f>
        <v>13.5</v>
      </c>
      <c r="T23" s="102">
        <f>IF(V23&gt;=V21,1,0)+IF(V23&gt;=V22,1,0)+IF(V23&gt;=V24,1,0)+IF(V23&gt;=V25,1,0)+IF(V23&gt;=V26,1,0)+IF(V23&gt;=V27,1,0)+IF(V23&gt;=V28,1,0)+IF(V23&gt;=V29,1,0)</f>
        <v>8</v>
      </c>
      <c r="U23" s="103">
        <f t="shared" si="7"/>
        <v>1</v>
      </c>
      <c r="V23" s="151">
        <f t="shared" si="8"/>
        <v>13.5</v>
      </c>
      <c r="W23" s="102">
        <f>IF(Y23&gt;=Y21,1,0)+IF(Y23&gt;=Y22,1,0)+IF(Y23&gt;=Y24,1,0)+IF(Y23&gt;=Y25,1,0)+IF(Y23&gt;=Y26,1,0)+IF(Y23&gt;=Y27,1,0)+IF(Y23&gt;=Y28,1,0)+IF(Y23&gt;=Y29,1,0)</f>
        <v>8</v>
      </c>
      <c r="X23" s="103">
        <f t="shared" si="9"/>
        <v>1</v>
      </c>
      <c r="Y23" s="151">
        <f t="shared" si="10"/>
        <v>13.5</v>
      </c>
      <c r="Z23" s="102">
        <f>IF(AB23&gt;=AB21,1,0)+IF(AB23&gt;=AB22,1,0)+IF(AB23&gt;=AB24,1,0)+IF(AB23&gt;=AB25,1,0)+IF(AB23&gt;=AB26,1,0)+IF(AB23&gt;=AB27,1,0)+IF(AB23&gt;=AB28,1,0)+IF(AB23&gt;=AB29,1,0)</f>
        <v>8</v>
      </c>
      <c r="AA23" s="103">
        <f t="shared" si="11"/>
        <v>1</v>
      </c>
      <c r="AB23" s="151">
        <f aca="true" t="shared" si="14" ref="AB23:AB28">(G9+J9+M9+P9+S9+V9+Y9+AB9)/7</f>
        <v>13.5</v>
      </c>
      <c r="AC23" s="102">
        <f>IF(AE23&gt;=AE21,1,0)+IF(AE23&gt;=AE22,1,0)+IF(AE23&gt;=AE24,1,0)+IF(AE23&gt;=AE25,1,0)+IF(AE23&gt;=AE26,1,0)+IF(AE23&gt;=AE27,1,0)+IF(AE23&gt;=AE28,1,0)+IF(AE23&gt;=AE29,1,0)</f>
        <v>8</v>
      </c>
      <c r="AD23" s="103">
        <f t="shared" si="12"/>
        <v>1</v>
      </c>
      <c r="AE23" s="155">
        <f aca="true" t="shared" si="15" ref="AE23:AE29">(G9+J9+M9+P9+S9+V9+Y9+AB9+AE9)/8</f>
        <v>13.5</v>
      </c>
    </row>
    <row r="24" spans="2:31" ht="18.75">
      <c r="B24" s="191"/>
      <c r="C24" s="41">
        <v>4</v>
      </c>
      <c r="D24" s="194"/>
      <c r="E24" s="102">
        <f>IF(G24&gt;=G21,1,0)+IF(G24&gt;=G22,1,0)+IF(G24&gt;=G23,1,0)+IF(G24&gt;=G25,1,0)+IF(G24&gt;=G26,1,0)+IF(G24&gt;=G27,1,0)+IF(G24&gt;=G28,1,0)+IF(G24&gt;=G29,1,0)</f>
        <v>8</v>
      </c>
      <c r="F24" s="103">
        <f t="shared" si="2"/>
        <v>1</v>
      </c>
      <c r="G24" s="151">
        <f t="shared" si="13"/>
        <v>13.5</v>
      </c>
      <c r="H24" s="102">
        <f>IF(J24&gt;=J21,1,0)+IF(J24&gt;=J22,1,0)+IF(J24&gt;=J23,1,0)+IF(J24&gt;=J25,1,0)+IF(J24&gt;=J26,1,0)+IF(J24&gt;=J27,1,0)+IF(J24&gt;=J28,1,0)+IF(J24&gt;=J29,1,0)</f>
        <v>8</v>
      </c>
      <c r="I24" s="103">
        <f t="shared" si="3"/>
        <v>1</v>
      </c>
      <c r="J24" s="151">
        <f aca="true" t="shared" si="16" ref="J24:J29">(G10+J10)/2</f>
        <v>13.5</v>
      </c>
      <c r="K24" s="102">
        <f>IF(M24&gt;=M21,1,0)+IF(M24&gt;=M22,1,0)+IF(M24&gt;=M23,1,0)+IF(M24&gt;=M25,1,0)+IF(M24&gt;=M26,1,0)+IF(M24&gt;=M27,1,0)+IF(M24&gt;=M28,1,0)+IF(M24&gt;=M29,1,0)</f>
        <v>8</v>
      </c>
      <c r="L24" s="103">
        <f t="shared" si="4"/>
        <v>1</v>
      </c>
      <c r="M24" s="151">
        <f aca="true" t="shared" si="17" ref="M24:M29">(G10+J10+M10)/3</f>
        <v>13.5</v>
      </c>
      <c r="N24" s="102">
        <f>IF(P24&gt;=P21,1,0)+IF(P24&gt;=P22,1,0)+IF(P24&gt;=P23,1,0)+IF(P24&gt;=P25,1,0)+IF(P24&gt;=P26,1,0)+IF(P24&gt;=P27,1,0)+IF(P24&gt;=P28,1,0)+IF(P24&gt;=P29,1,0)</f>
        <v>8</v>
      </c>
      <c r="O24" s="103">
        <f t="shared" si="5"/>
        <v>1</v>
      </c>
      <c r="P24" s="151">
        <f>(G10+J10+M10+P10)/3</f>
        <v>13.5</v>
      </c>
      <c r="Q24" s="102">
        <f>IF(S24&gt;=S21,1,0)+IF(S24&gt;=S22,1,0)+IF(S24&gt;=S23,1,0)+IF(S24&gt;=S25,1,0)+IF(S24&gt;=S26,1,0)+IF(S24&gt;=S27,1,0)+IF(S24&gt;=S28,1,0)+IF(S24&gt;=S29,1,0)</f>
        <v>8</v>
      </c>
      <c r="R24" s="103">
        <f t="shared" si="6"/>
        <v>1</v>
      </c>
      <c r="S24" s="153">
        <f>(G10+J10+M10+P10+S10)/4</f>
        <v>13.5</v>
      </c>
      <c r="T24" s="102">
        <f>IF(V24&gt;=V21,1,0)+IF(V24&gt;=V22,1,0)+IF(V24&gt;=V23,1,0)+IF(V24&gt;=V25,1,0)+IF(V24&gt;=V26,1,0)+IF(V24&gt;=V27,1,0)+IF(V24&gt;=V28,1,0)+IF(V24&gt;=V29,1,0)</f>
        <v>8</v>
      </c>
      <c r="U24" s="103">
        <f t="shared" si="7"/>
        <v>1</v>
      </c>
      <c r="V24" s="151">
        <f t="shared" si="8"/>
        <v>13.5</v>
      </c>
      <c r="W24" s="102">
        <f>IF(Y24&gt;=Y21,1,0)+IF(Y24&gt;=Y22,1,0)+IF(Y24&gt;=Y23,1,0)+IF(Y24&gt;=Y25,1,0)+IF(Y24&gt;=Y26,1,0)+IF(Y24&gt;=Y27,1,0)+IF(Y24&gt;=Y28,1,0)+IF(Y24&gt;=Y29,1,0)</f>
        <v>8</v>
      </c>
      <c r="X24" s="103">
        <f t="shared" si="9"/>
        <v>1</v>
      </c>
      <c r="Y24" s="151">
        <f t="shared" si="10"/>
        <v>13.5</v>
      </c>
      <c r="Z24" s="102">
        <f>IF(AB24&gt;=AB21,1,0)+IF(AB24&gt;=AB22,1,0)+IF(AB24&gt;=AB23,1,0)+IF(AB24&gt;=AB25,1,0)+IF(AB24&gt;=AB26,1,0)+IF(AB24&gt;=AB27,1,0)+IF(AB24&gt;=AB28,1,0)+IF(AB24&gt;=AB29,1,0)</f>
        <v>8</v>
      </c>
      <c r="AA24" s="103">
        <f t="shared" si="11"/>
        <v>1</v>
      </c>
      <c r="AB24" s="151">
        <f t="shared" si="14"/>
        <v>13.5</v>
      </c>
      <c r="AC24" s="102">
        <f>IF(AE24&gt;=AE21,1,0)+IF(AE24&gt;=AE22,1,0)+IF(AE24&gt;=AE23,1,0)+IF(AE24&gt;=AE25,1,0)+IF(AE24&gt;=AE26,1,0)+IF(AE24&gt;=AE27,1,0)+IF(AE24&gt;=AE28,1,0)+IF(AE24&gt;=AE29,1,0)</f>
        <v>8</v>
      </c>
      <c r="AD24" s="103">
        <f t="shared" si="12"/>
        <v>1</v>
      </c>
      <c r="AE24" s="155">
        <f t="shared" si="15"/>
        <v>13.5</v>
      </c>
    </row>
    <row r="25" spans="2:31" ht="18.75">
      <c r="B25" s="191"/>
      <c r="C25" s="41">
        <v>5</v>
      </c>
      <c r="D25" s="194"/>
      <c r="E25" s="102">
        <f>+IF(G25&gt;=G21,1,0)+IF(G25&gt;=G22,1,0)+IF(G25&gt;=G23,1,0)+IF(G25&gt;=G24,1,0)+IF(G25&gt;=G26,1,0)+IF(G25&gt;=G27,1,0)+IF(G25&gt;=G28,1,0)+IF(G25&gt;=G29,1,0)</f>
        <v>8</v>
      </c>
      <c r="F25" s="103">
        <f t="shared" si="2"/>
        <v>1</v>
      </c>
      <c r="G25" s="151">
        <f t="shared" si="13"/>
        <v>13.5</v>
      </c>
      <c r="H25" s="102">
        <f>+IF(J25&gt;=J21,1,0)+IF(J25&gt;=J22,1,0)+IF(J25&gt;=J23,1,0)+IF(J25&gt;=J24,1,0)+IF(J25&gt;=J26,1,0)+IF(J25&gt;=J27,1,0)+IF(J25&gt;=J28,1,0)+IF(J25&gt;=J29,1,0)</f>
        <v>8</v>
      </c>
      <c r="I25" s="103">
        <f t="shared" si="3"/>
        <v>1</v>
      </c>
      <c r="J25" s="151">
        <f t="shared" si="16"/>
        <v>13.5</v>
      </c>
      <c r="K25" s="102">
        <f>+IF(M25&gt;=M21,1,0)+IF(M25&gt;=M22,1,0)+IF(M25&gt;=M23,1,0)+IF(M25&gt;=M24,1,0)+IF(M25&gt;=M26,1,0)+IF(M25&gt;=M27,1,0)+IF(M25&gt;=M28,1,0)+IF(M25&gt;=M29,1,0)</f>
        <v>8</v>
      </c>
      <c r="L25" s="103">
        <f t="shared" si="4"/>
        <v>1</v>
      </c>
      <c r="M25" s="151">
        <f t="shared" si="17"/>
        <v>13.5</v>
      </c>
      <c r="N25" s="102">
        <f>+IF(P25&gt;=P21,1,0)+IF(P25&gt;=P22,1,0)+IF(P25&gt;=P23,1,0)+IF(P25&gt;=P24,1,0)+IF(P25&gt;=P26,1,0)+IF(P25&gt;=P27,1,0)+IF(P25&gt;=P28,1,0)+IF(P25&gt;=P29,1,0)</f>
        <v>8</v>
      </c>
      <c r="O25" s="103">
        <f t="shared" si="5"/>
        <v>1</v>
      </c>
      <c r="P25" s="151">
        <f>(G11+J11+M11+P11)/4</f>
        <v>13.5</v>
      </c>
      <c r="Q25" s="102">
        <f>+IF(S25&gt;=S21,1,0)+IF(S25&gt;=S22,1,0)+IF(S25&gt;=S23,1,0)+IF(S25&gt;=S24,1,0)+IF(S25&gt;=S26,1,0)+IF(S25&gt;=S27,1,0)+IF(S25&gt;=S28,1,0)+IF(S25&gt;=S29,1,0)</f>
        <v>8</v>
      </c>
      <c r="R25" s="103">
        <f t="shared" si="6"/>
        <v>1</v>
      </c>
      <c r="S25" s="153">
        <f>(G11+J11+M11+P11+S11)/4</f>
        <v>13.5</v>
      </c>
      <c r="T25" s="102">
        <f>+IF(V25&gt;=V21,1,0)+IF(V25&gt;=V22,1,0)+IF(V25&gt;=V23,1,0)+IF(V25&gt;=V24,1,0)+IF(V25&gt;=V26,1,0)+IF(V25&gt;=V27,1,0)+IF(V25&gt;=V28,1,0)+IF(V25&gt;=V29,1,0)</f>
        <v>8</v>
      </c>
      <c r="U25" s="103">
        <f t="shared" si="7"/>
        <v>1</v>
      </c>
      <c r="V25" s="151">
        <f t="shared" si="8"/>
        <v>13.5</v>
      </c>
      <c r="W25" s="102">
        <f>+IF(Y25&gt;=Y21,1,0)+IF(Y25&gt;=Y22,1,0)+IF(Y25&gt;=Y23,1,0)+IF(Y25&gt;=Y24,1,0)+IF(Y25&gt;=Y26,1,0)+IF(Y25&gt;=Y27,1,0)+IF(Y25&gt;=Y28,1,0)+IF(Y25&gt;=Y29,1,0)</f>
        <v>8</v>
      </c>
      <c r="X25" s="103">
        <f t="shared" si="9"/>
        <v>1</v>
      </c>
      <c r="Y25" s="151">
        <f t="shared" si="10"/>
        <v>13.5</v>
      </c>
      <c r="Z25" s="102">
        <f>+IF(AB25&gt;=AB21,1,0)+IF(AB25&gt;=AB22,1,0)+IF(AB25&gt;=AB23,1,0)+IF(AB25&gt;=AB24,1,0)+IF(AB25&gt;=AB26,1,0)+IF(AB25&gt;=AB27,1,0)+IF(AB25&gt;=AB28,1,0)+IF(AB25&gt;=AB29,1,0)</f>
        <v>8</v>
      </c>
      <c r="AA25" s="103">
        <f t="shared" si="11"/>
        <v>1</v>
      </c>
      <c r="AB25" s="151">
        <f t="shared" si="14"/>
        <v>13.5</v>
      </c>
      <c r="AC25" s="102">
        <f>+IF(AE25&gt;=AE21,1,0)+IF(AE25&gt;=AE22,1,0)+IF(AE25&gt;=AE23,1,0)+IF(AE25&gt;=AE24,1,0)+IF(AE25&gt;=AE26,1,0)+IF(AE25&gt;=AE27,1,0)+IF(AE25&gt;=AE28,1,0)+IF(AE25&gt;=AE29,1,0)</f>
        <v>8</v>
      </c>
      <c r="AD25" s="103">
        <f t="shared" si="12"/>
        <v>1</v>
      </c>
      <c r="AE25" s="155">
        <f t="shared" si="15"/>
        <v>13.5</v>
      </c>
    </row>
    <row r="26" spans="2:31" ht="18.75">
      <c r="B26" s="191"/>
      <c r="C26" s="41">
        <v>6</v>
      </c>
      <c r="D26" s="194"/>
      <c r="E26" s="102">
        <f>IF(G26&gt;=G21,1,0)+IF(G26&gt;=G22,1,0)+IF(G26&gt;=G23,1,0)+IF(G26&gt;=G24,1,0)+IF(G26&gt;=G25,1,0)+IF(G26&gt;=G27,1,0)+IF(G26&gt;=G28,1,0)+IF(G26&gt;=G29,1,0)</f>
        <v>8</v>
      </c>
      <c r="F26" s="103">
        <f t="shared" si="2"/>
        <v>1</v>
      </c>
      <c r="G26" s="151">
        <f t="shared" si="13"/>
        <v>13.5</v>
      </c>
      <c r="H26" s="102">
        <f>IF(J26&gt;=J21,1,0)+IF(J26&gt;=J22,1,0)+IF(J26&gt;=J23,1,0)+IF(J26&gt;=J24,1,0)+IF(J26&gt;=J25,1,0)+IF(J26&gt;=J27,1,0)+IF(J26&gt;=J28,1,0)+IF(J26&gt;=J29,1,0)</f>
        <v>8</v>
      </c>
      <c r="I26" s="103">
        <f t="shared" si="3"/>
        <v>1</v>
      </c>
      <c r="J26" s="151">
        <f t="shared" si="16"/>
        <v>13.5</v>
      </c>
      <c r="K26" s="102">
        <f>IF(M26&gt;=M21,1,0)+IF(M26&gt;=M22,1,0)+IF(M26&gt;=M23,1,0)+IF(M26&gt;=M24,1,0)+IF(M26&gt;=M25,1,0)+IF(M26&gt;=M27,1,0)+IF(M26&gt;=M28,1,0)+IF(M26&gt;=M29,1,0)</f>
        <v>8</v>
      </c>
      <c r="L26" s="103">
        <f t="shared" si="4"/>
        <v>1</v>
      </c>
      <c r="M26" s="151">
        <f t="shared" si="17"/>
        <v>13.5</v>
      </c>
      <c r="N26" s="102">
        <f>IF(P26&gt;=P21,1,0)+IF(P26&gt;=P22,1,0)+IF(P26&gt;=P23,1,0)+IF(P26&gt;=P24,1,0)+IF(P26&gt;=P25,1,0)+IF(P26&gt;=P27,1,0)+IF(P26&gt;=P28,1,0)+IF(P26&gt;=P29,1,0)</f>
        <v>8</v>
      </c>
      <c r="O26" s="103">
        <f t="shared" si="5"/>
        <v>1</v>
      </c>
      <c r="P26" s="151">
        <f>(G12+J12+M12+P12)/4</f>
        <v>13.5</v>
      </c>
      <c r="Q26" s="102">
        <f>IF(S26&gt;=S21,1,0)+IF(S26&gt;=S22,1,0)+IF(S26&gt;=S23,1,0)+IF(S26&gt;=S24,1,0)+IF(S26&gt;=S25,1,0)+IF(S26&gt;=S27,1,0)+IF(S26&gt;=S28,1,0)+IF(S26&gt;=S29,1,0)</f>
        <v>8</v>
      </c>
      <c r="R26" s="103">
        <f t="shared" si="6"/>
        <v>1</v>
      </c>
      <c r="S26" s="153">
        <f>(G12+J12+M12+P12+S12)/5</f>
        <v>13.5</v>
      </c>
      <c r="T26" s="102">
        <f>IF(V26&gt;=V21,1,0)+IF(V26&gt;=V22,1,0)+IF(V26&gt;=V23,1,0)+IF(V26&gt;=V24,1,0)+IF(V26&gt;=V25,1,0)+IF(V26&gt;=V27,1,0)+IF(V26&gt;=V28,1,0)+IF(V26&gt;=V29,1,0)</f>
        <v>8</v>
      </c>
      <c r="U26" s="103">
        <f t="shared" si="7"/>
        <v>1</v>
      </c>
      <c r="V26" s="151">
        <f t="shared" si="8"/>
        <v>13.5</v>
      </c>
      <c r="W26" s="102">
        <f>IF(Y26&gt;=Y21,1,0)+IF(Y26&gt;=Y22,1,0)+IF(Y26&gt;=Y23,1,0)+IF(Y26&gt;=Y24,1,0)+IF(Y26&gt;=Y25,1,0)+IF(Y26&gt;=Y27,1,0)+IF(Y26&gt;=Y28,1,0)+IF(Y26&gt;=Y29,1,0)</f>
        <v>8</v>
      </c>
      <c r="X26" s="103">
        <f t="shared" si="9"/>
        <v>1</v>
      </c>
      <c r="Y26" s="151">
        <f t="shared" si="10"/>
        <v>13.5</v>
      </c>
      <c r="Z26" s="102">
        <f>IF(AB26&gt;=AB21,1,0)+IF(AB26&gt;=AB22,1,0)+IF(AB26&gt;=AB23,1,0)+IF(AB26&gt;=AB24,1,0)+IF(AB26&gt;=AB25,1,0)+IF(AB26&gt;=AB27,1,0)+IF(AB26&gt;=AB28,1,0)+IF(AB26&gt;=AB29,1,0)</f>
        <v>8</v>
      </c>
      <c r="AA26" s="103">
        <f t="shared" si="11"/>
        <v>1</v>
      </c>
      <c r="AB26" s="151">
        <f t="shared" si="14"/>
        <v>13.5</v>
      </c>
      <c r="AC26" s="102">
        <f>IF(AE26&gt;=AE21,1,0)+IF(AE26&gt;=AE22,1,0)+IF(AE26&gt;=AE23,1,0)+IF(AE26&gt;=AE24,1,0)+IF(AE26&gt;=AE25,1,0)+IF(AE26&gt;=AE27,1,0)+IF(AE26&gt;=AE28,1,0)+IF(AE26&gt;=AE29,1,0)</f>
        <v>8</v>
      </c>
      <c r="AD26" s="103">
        <f t="shared" si="12"/>
        <v>1</v>
      </c>
      <c r="AE26" s="155">
        <f t="shared" si="15"/>
        <v>13.5</v>
      </c>
    </row>
    <row r="27" spans="2:31" ht="18.75">
      <c r="B27" s="191"/>
      <c r="C27" s="41">
        <v>7</v>
      </c>
      <c r="D27" s="194"/>
      <c r="E27" s="102">
        <f>IF(G27&gt;=G21,1,0)+IF(G27&gt;=G22,1,0)+IF(G27&gt;=G23,1,0)+IF(G27&gt;=G24,1,0)+IF(G27&gt;=G25,1,0)+IF(G27&gt;=G26,1,0)+IF(G27&gt;=G28,1,0)+IF(G27&gt;=G29,1,0)</f>
        <v>8</v>
      </c>
      <c r="F27" s="103">
        <f t="shared" si="2"/>
        <v>1</v>
      </c>
      <c r="G27" s="151">
        <f t="shared" si="13"/>
        <v>13.5</v>
      </c>
      <c r="H27" s="102">
        <f>IF(J27&gt;=J21,1,0)+IF(J27&gt;=J22,1,0)+IF(J27&gt;=J23,1,0)+IF(J27&gt;=J24,1,0)+IF(J27&gt;=J25,1,0)+IF(J27&gt;=J26,1,0)+IF(J27&gt;=J28,1,0)+IF(J27&gt;=J29,1,0)</f>
        <v>8</v>
      </c>
      <c r="I27" s="103">
        <f t="shared" si="3"/>
        <v>1</v>
      </c>
      <c r="J27" s="151">
        <f t="shared" si="16"/>
        <v>13.5</v>
      </c>
      <c r="K27" s="102">
        <f>IF(M27&gt;=M21,1,0)+IF(M27&gt;=M22,1,0)+IF(M27&gt;=M23,1,0)+IF(M27&gt;=M24,1,0)+IF(M27&gt;=M25,1,0)+IF(M27&gt;=M26,1,0)+IF(M27&gt;=M28,1,0)+IF(M27&gt;=M29,1,0)</f>
        <v>8</v>
      </c>
      <c r="L27" s="103">
        <f t="shared" si="4"/>
        <v>1</v>
      </c>
      <c r="M27" s="151">
        <f t="shared" si="17"/>
        <v>13.5</v>
      </c>
      <c r="N27" s="102">
        <f>IF(P27&gt;=P21,1,0)+IF(P27&gt;=P22,1,0)+IF(P27&gt;=P23,1,0)+IF(P27&gt;=P24,1,0)+IF(P27&gt;=P25,1,0)+IF(P27&gt;=P26,1,0)+IF(P27&gt;=P28,1,0)+IF(P27&gt;=P29,1,0)</f>
        <v>8</v>
      </c>
      <c r="O27" s="103">
        <f t="shared" si="5"/>
        <v>1</v>
      </c>
      <c r="P27" s="151">
        <f>(G13+J13+M13+P13)/4</f>
        <v>13.5</v>
      </c>
      <c r="Q27" s="102">
        <f>IF(S27&gt;=S21,1,0)+IF(S27&gt;=S22,1,0)+IF(S27&gt;=S23,1,0)+IF(S27&gt;=S24,1,0)+IF(S27&gt;=S25,1,0)+IF(S27&gt;=S26,1,0)+IF(S27&gt;=S28,1,0)+IF(S27&gt;=S29,1,0)</f>
        <v>8</v>
      </c>
      <c r="R27" s="103">
        <f t="shared" si="6"/>
        <v>1</v>
      </c>
      <c r="S27" s="153">
        <f>(G13+J13+M13+P13+S13)/5</f>
        <v>13.5</v>
      </c>
      <c r="T27" s="102">
        <f>IF(V27&gt;=V21,1,0)+IF(V27&gt;=V22,1,0)+IF(V27&gt;=V23,1,0)+IF(V27&gt;=V24,1,0)+IF(V27&gt;=V25,1,0)+IF(V27&gt;=V26,1,0)+IF(V27&gt;=V28,1,0)+IF(V27&gt;=V29,1,0)</f>
        <v>8</v>
      </c>
      <c r="U27" s="103">
        <f t="shared" si="7"/>
        <v>1</v>
      </c>
      <c r="V27" s="151">
        <f>(G13+J13+M13+P13+S13+V13)/6</f>
        <v>13.5</v>
      </c>
      <c r="W27" s="102">
        <f>IF(Y27&gt;=Y21,1,0)+IF(Y27&gt;=Y22,1,0)+IF(Y27&gt;=Y23,1,0)+IF(Y27&gt;=Y24,1,0)+IF(Y27&gt;=Y25,1,0)+IF(Y27&gt;=Y26,1,0)+IF(Y27&gt;=Y28,1,0)+IF(Y27&gt;=Y29,1,0)</f>
        <v>8</v>
      </c>
      <c r="X27" s="103">
        <f t="shared" si="9"/>
        <v>1</v>
      </c>
      <c r="Y27" s="151">
        <f t="shared" si="10"/>
        <v>13.5</v>
      </c>
      <c r="Z27" s="102">
        <f>IF(AB27&gt;=AB21,1,0)+IF(AB27&gt;=AB22,1,0)+IF(AB27&gt;=AB23,1,0)+IF(AB27&gt;=AB24,1,0)+IF(AB27&gt;=AB25,1,0)+IF(AB27&gt;=AB26,1,0)+IF(AB27&gt;=AB28,1,0)+IF(AB27&gt;=AB29,1,0)</f>
        <v>8</v>
      </c>
      <c r="AA27" s="103">
        <f t="shared" si="11"/>
        <v>1</v>
      </c>
      <c r="AB27" s="151">
        <f t="shared" si="14"/>
        <v>13.5</v>
      </c>
      <c r="AC27" s="102">
        <f>IF(AE27&gt;=AE21,1,0)+IF(AE27&gt;=AE22,1,0)+IF(AE27&gt;=AE23,1,0)+IF(AE27&gt;=AE24,1,0)+IF(AE27&gt;=AE25,1,0)+IF(AE27&gt;=AE26,1,0)+IF(AE27&gt;=AE28,1,0)+IF(AE27&gt;=AE29,1,0)</f>
        <v>8</v>
      </c>
      <c r="AD27" s="103">
        <f t="shared" si="12"/>
        <v>1</v>
      </c>
      <c r="AE27" s="155">
        <f t="shared" si="15"/>
        <v>13.5</v>
      </c>
    </row>
    <row r="28" spans="2:31" ht="18.75">
      <c r="B28" s="191"/>
      <c r="C28" s="78">
        <v>8</v>
      </c>
      <c r="D28" s="194"/>
      <c r="E28" s="102">
        <f>+IF(G28&gt;=G21,1,0)+IF(G28&gt;=G22,1,0)+IF(G28&gt;=G23,1,0)+IF(G28&gt;=G24,1,0)+IF(G28&gt;=G25,1,0)+IF(G28&gt;=G26,1,0)+IF(G28&gt;=G27,1,0)+IF(G28&gt;=G29,1,0)</f>
        <v>8</v>
      </c>
      <c r="F28" s="103">
        <f t="shared" si="2"/>
        <v>1</v>
      </c>
      <c r="G28" s="151">
        <f t="shared" si="13"/>
        <v>13.5</v>
      </c>
      <c r="H28" s="102">
        <f>+IF(J28&gt;=J21,1,0)+IF(J28&gt;=J22,1,0)+IF(J28&gt;=J23,1,0)+IF(J28&gt;=J24,1,0)+IF(J28&gt;=J25,1,0)+IF(J28&gt;=J26,1,0)+IF(J28&gt;=J27,1,0)+IF(J28&gt;=J29,1,0)</f>
        <v>8</v>
      </c>
      <c r="I28" s="103">
        <f t="shared" si="3"/>
        <v>1</v>
      </c>
      <c r="J28" s="151">
        <f t="shared" si="16"/>
        <v>13.5</v>
      </c>
      <c r="K28" s="102">
        <f>+IF(M28&gt;=M21,1,0)+IF(M28&gt;=M22,1,0)+IF(M28&gt;=M23,1,0)+IF(M28&gt;=M24,1,0)+IF(M28&gt;=M25,1,0)+IF(M28&gt;=M26,1,0)+IF(M28&gt;=M27,1,0)+IF(M28&gt;=M29,1,0)</f>
        <v>8</v>
      </c>
      <c r="L28" s="103">
        <f t="shared" si="4"/>
        <v>1</v>
      </c>
      <c r="M28" s="151">
        <f t="shared" si="17"/>
        <v>13.5</v>
      </c>
      <c r="N28" s="102">
        <f>+IF(P28&gt;=P21,1,0)+IF(P28&gt;=P22,1,0)+IF(P28&gt;=P23,1,0)+IF(P28&gt;=P24,1,0)+IF(P28&gt;=P25,1,0)+IF(P28&gt;=P26,1,0)+IF(P28&gt;=P27,1,0)+IF(P28&gt;=P29,1,0)</f>
        <v>8</v>
      </c>
      <c r="O28" s="103">
        <f t="shared" si="5"/>
        <v>1</v>
      </c>
      <c r="P28" s="151">
        <f>(G14+J14+M14+P14)/4</f>
        <v>13.5</v>
      </c>
      <c r="Q28" s="102">
        <f>+IF(S28&gt;=S21,1,0)+IF(S28&gt;=S22,1,0)+IF(S28&gt;=S23,1,0)+IF(S28&gt;=S24,1,0)+IF(S28&gt;=S25,1,0)+IF(S28&gt;=S26,1,0)+IF(S28&gt;=S27,1,0)+IF(S28&gt;=S29,1,0)</f>
        <v>8</v>
      </c>
      <c r="R28" s="103">
        <f t="shared" si="6"/>
        <v>1</v>
      </c>
      <c r="S28" s="153">
        <f>(G14+J14+M14+P14+S14)/5</f>
        <v>13.5</v>
      </c>
      <c r="T28" s="102">
        <f>+IF(V28&gt;=V21,1,0)+IF(V28&gt;=V22,1,0)+IF(V28&gt;=V23,1,0)+IF(V28&gt;=V24,1,0)+IF(V28&gt;=V25,1,0)+IF(V28&gt;=V26,1,0)+IF(V28&gt;=V27,1,0)+IF(V28&gt;=V29,1,0)</f>
        <v>8</v>
      </c>
      <c r="U28" s="103">
        <f t="shared" si="7"/>
        <v>1</v>
      </c>
      <c r="V28" s="151">
        <f>(G14+J14+M14+P14+S14+V14)/6</f>
        <v>13.5</v>
      </c>
      <c r="W28" s="102">
        <f>+IF(Y28&gt;=Y21,1,0)+IF(Y28&gt;=Y22,1,0)+IF(Y28&gt;=Y23,1,0)+IF(Y28&gt;=Y24,1,0)+IF(Y28&gt;=Y25,1,0)+IF(Y28&gt;=Y26,1,0)+IF(Y28&gt;=Y27,1,0)+IF(Y28&gt;=Y29,1,0)</f>
        <v>8</v>
      </c>
      <c r="X28" s="103">
        <f t="shared" si="9"/>
        <v>1</v>
      </c>
      <c r="Y28" s="151">
        <f>(G14+J14+M14+P14+S14+V14+Y14)/7</f>
        <v>13.5</v>
      </c>
      <c r="Z28" s="102">
        <f>+IF(AB28&gt;=AB21,1,0)+IF(AB28&gt;=AB22,1,0)+IF(AB28&gt;=AB23,1,0)+IF(AB28&gt;=AB24,1,0)+IF(AB28&gt;=AB25,1,0)+IF(AB28&gt;=AB26,1,0)+IF(AB28&gt;=AB27,1,0)+IF(AB28&gt;=AB29,1,0)</f>
        <v>8</v>
      </c>
      <c r="AA28" s="103">
        <f t="shared" si="11"/>
        <v>1</v>
      </c>
      <c r="AB28" s="151">
        <f t="shared" si="14"/>
        <v>13.5</v>
      </c>
      <c r="AC28" s="102">
        <f>+IF(AE28&gt;=AE21,1,0)+IF(AE28&gt;=AE22,1,0)+IF(AE28&gt;=AE23,1,0)+IF(AE28&gt;=AE24,1,0)+IF(AE28&gt;=AE25,1,0)+IF(AE28&gt;=AE26,1,0)+IF(AE28&gt;=AE27,1,0)+IF(AE28&gt;=AE29,1,0)</f>
        <v>8</v>
      </c>
      <c r="AD28" s="103">
        <f t="shared" si="12"/>
        <v>1</v>
      </c>
      <c r="AE28" s="155">
        <f t="shared" si="15"/>
        <v>13.5</v>
      </c>
    </row>
    <row r="29" spans="2:31" ht="18.75">
      <c r="B29" s="191"/>
      <c r="C29" s="78">
        <v>9</v>
      </c>
      <c r="D29" s="194"/>
      <c r="E29" s="102">
        <f>IF(G29&gt;=G21,1,0)+IF(G29&gt;=G22,1,0)+IF(G29&gt;=G23,1,0)+IF(G29&gt;=G24,1,0)+IF(G29&gt;=G25,1,0)+IF(G29&gt;=G26,1,0)+IF(G29&gt;=G27,1,0)+IF(G29&gt;=G28,1,0)</f>
        <v>8</v>
      </c>
      <c r="F29" s="103">
        <f t="shared" si="2"/>
        <v>1</v>
      </c>
      <c r="G29" s="151">
        <f t="shared" si="13"/>
        <v>13.5</v>
      </c>
      <c r="H29" s="102">
        <f>IF(J29&gt;=J21,1,0)+IF(J29&gt;=J22,1,0)+IF(J29&gt;=J23,1,0)+IF(J29&gt;=J24,1,0)+IF(J29&gt;=J25,1,0)+IF(J29&gt;=J26,1,0)+IF(J29&gt;=J27,1,0)+IF(J29&gt;=J28,1,0)</f>
        <v>8</v>
      </c>
      <c r="I29" s="103">
        <f t="shared" si="3"/>
        <v>1</v>
      </c>
      <c r="J29" s="151">
        <f t="shared" si="16"/>
        <v>13.5</v>
      </c>
      <c r="K29" s="102">
        <f>IF(M29&gt;=M21,1,0)+IF(M29&gt;=M22,1,0)+IF(M29&gt;=M23,1,0)+IF(M29&gt;=M24,1,0)+IF(M29&gt;=M25,1,0)+IF(M29&gt;=M26,1,0)+IF(M29&gt;=M27,1,0)+IF(M29&gt;=M28,1,0)</f>
        <v>8</v>
      </c>
      <c r="L29" s="103">
        <f t="shared" si="4"/>
        <v>1</v>
      </c>
      <c r="M29" s="151">
        <f t="shared" si="17"/>
        <v>13.5</v>
      </c>
      <c r="N29" s="102">
        <f>IF(P29&gt;=P21,1,0)+IF(P29&gt;=P22,1,0)+IF(P29&gt;=P23,1,0)+IF(P29&gt;=P24,1,0)+IF(P29&gt;=P25,1,0)+IF(P29&gt;=P26,1,0)+IF(P29&gt;=P27,1,0)+IF(P29&gt;=P28,1,0)</f>
        <v>8</v>
      </c>
      <c r="O29" s="103">
        <f t="shared" si="5"/>
        <v>1</v>
      </c>
      <c r="P29" s="151">
        <f>(G15+J15+M15+P15)/4</f>
        <v>13.5</v>
      </c>
      <c r="Q29" s="102">
        <f>IF(S29&gt;=S21,1,0)+IF(S29&gt;=S22,1,0)+IF(S29&gt;=S23,1,0)+IF(S29&gt;=S24,1,0)+IF(S29&gt;=S25,1,0)+IF(S29&gt;=S26,1,0)+IF(S29&gt;=S27,1,0)+IF(S29&gt;=S28,1,0)</f>
        <v>8</v>
      </c>
      <c r="R29" s="103">
        <f t="shared" si="6"/>
        <v>1</v>
      </c>
      <c r="S29" s="153">
        <f>(G15+J15+M15+P15+S15)/5</f>
        <v>13.5</v>
      </c>
      <c r="T29" s="102">
        <f>IF(V29&gt;=V21,1,0)+IF(V29&gt;=V22,1,0)+IF(V29&gt;=V23,1,0)+IF(V29&gt;=V24,1,0)+IF(V29&gt;=V25,1,0)+IF(V29&gt;=V26,1,0)+IF(V29&gt;=V27,1,0)+IF(V29&gt;=V28,1,0)</f>
        <v>8</v>
      </c>
      <c r="U29" s="103">
        <f t="shared" si="7"/>
        <v>1</v>
      </c>
      <c r="V29" s="151">
        <f>(G15+J15+M15+P15+S15+V15)/6</f>
        <v>13.5</v>
      </c>
      <c r="W29" s="102">
        <f>IF(Y29&gt;=Y21,1,0)+IF(Y29&gt;=Y22,1,0)+IF(Y29&gt;=Y23,1,0)+IF(Y29&gt;=Y24,1,0)+IF(Y29&gt;=Y25,1,0)+IF(Y29&gt;=Y26,1,0)+IF(Y29&gt;=Y27,1,0)+IF(Y29&gt;=Y28,1,0)</f>
        <v>8</v>
      </c>
      <c r="X29" s="103">
        <f t="shared" si="9"/>
        <v>1</v>
      </c>
      <c r="Y29" s="151">
        <f>(G15+J15+M15+P15+S15+V15+Y15)/7</f>
        <v>13.5</v>
      </c>
      <c r="Z29" s="102">
        <f>IF(AB29&gt;=AB21,1,0)+IF(AB29&gt;=AB22,1,0)+IF(AB29&gt;=AB23,1,0)+IF(AB29&gt;=AB24,1,0)+IF(AB29&gt;=AB25,1,0)+IF(AB29&gt;=AB26,1,0)+IF(AB29&gt;=AB27,1,0)+IF(AB29&gt;=AB28,1,0)</f>
        <v>8</v>
      </c>
      <c r="AA29" s="103">
        <f t="shared" si="11"/>
        <v>1</v>
      </c>
      <c r="AB29" s="151">
        <f>(G15+J15+M15+P15+S15+V15+Y15+AB15)/8</f>
        <v>13.5</v>
      </c>
      <c r="AC29" s="102">
        <f>IF(AE29&gt;=AE21,1,0)+IF(AE29&gt;=AE22,1,0)+IF(AE29&gt;=AE23,1,0)+IF(AE29&gt;=AE24,1,0)+IF(AE29&gt;=AE25,1,0)+IF(AE29&gt;=AE26,1,0)+IF(AE29&gt;=AE27,1,0)+IF(AE29&gt;=AE28,1,0)</f>
        <v>8</v>
      </c>
      <c r="AD29" s="103">
        <f t="shared" si="12"/>
        <v>1</v>
      </c>
      <c r="AE29" s="155">
        <f t="shared" si="15"/>
        <v>13.5</v>
      </c>
    </row>
    <row r="30" spans="2:31" ht="18.75" thickBot="1">
      <c r="B30" s="192"/>
      <c r="C30" s="42" t="s">
        <v>53</v>
      </c>
      <c r="D30" s="195"/>
      <c r="E30" s="104"/>
      <c r="F30" s="66"/>
      <c r="G30" s="152"/>
      <c r="H30" s="104"/>
      <c r="I30" s="66"/>
      <c r="J30" s="152"/>
      <c r="K30" s="104"/>
      <c r="L30" s="66"/>
      <c r="M30" s="152"/>
      <c r="N30" s="104"/>
      <c r="O30" s="66"/>
      <c r="P30" s="152"/>
      <c r="Q30" s="104"/>
      <c r="R30" s="66"/>
      <c r="S30" s="152"/>
      <c r="T30" s="104"/>
      <c r="U30" s="66"/>
      <c r="V30" s="152"/>
      <c r="W30" s="104"/>
      <c r="X30" s="66"/>
      <c r="Y30" s="152"/>
      <c r="Z30" s="104"/>
      <c r="AA30" s="66"/>
      <c r="AB30" s="152"/>
      <c r="AC30" s="104"/>
      <c r="AD30" s="66"/>
      <c r="AE30" s="156"/>
    </row>
  </sheetData>
  <mergeCells count="25">
    <mergeCell ref="Q6:S6"/>
    <mergeCell ref="T6:V6"/>
    <mergeCell ref="W6:Y6"/>
    <mergeCell ref="AC6:AE6"/>
    <mergeCell ref="Z6:AB6"/>
    <mergeCell ref="W20:Y20"/>
    <mergeCell ref="B7:B16"/>
    <mergeCell ref="D7:D16"/>
    <mergeCell ref="X3:AG3"/>
    <mergeCell ref="AF5:AF6"/>
    <mergeCell ref="AG5:AG6"/>
    <mergeCell ref="E6:G6"/>
    <mergeCell ref="H6:J6"/>
    <mergeCell ref="K6:M6"/>
    <mergeCell ref="N6:P6"/>
    <mergeCell ref="Z20:AB20"/>
    <mergeCell ref="AC20:AE20"/>
    <mergeCell ref="B21:B30"/>
    <mergeCell ref="D21:D30"/>
    <mergeCell ref="E20:G20"/>
    <mergeCell ref="H20:J20"/>
    <mergeCell ref="K20:M20"/>
    <mergeCell ref="N20:P20"/>
    <mergeCell ref="Q20:S20"/>
    <mergeCell ref="T20:V20"/>
  </mergeCells>
  <printOptions horizontalCentered="1"/>
  <pageMargins left="0.55" right="0.7874015748031497" top="0.984251968503937" bottom="0.984251968503937" header="0.5118110236220472" footer="0.5118110236220472"/>
  <pageSetup fitToHeight="1" fitToWidth="1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1">
    <pageSetUpPr fitToPage="1"/>
  </sheetPr>
  <dimension ref="B3:BI17"/>
  <sheetViews>
    <sheetView workbookViewId="0" topLeftCell="A4">
      <selection activeCell="F29" sqref="F29"/>
    </sheetView>
  </sheetViews>
  <sheetFormatPr defaultColWidth="9.00390625" defaultRowHeight="12.75"/>
  <cols>
    <col min="1" max="1" width="2.375" style="0" customWidth="1"/>
    <col min="2" max="2" width="5.875" style="0" customWidth="1"/>
    <col min="3" max="3" width="5.625" style="0" customWidth="1"/>
    <col min="4" max="6" width="3.625" style="0" customWidth="1"/>
    <col min="7" max="7" width="4.25390625" style="0" hidden="1" customWidth="1"/>
    <col min="8" max="8" width="5.375" style="0" customWidth="1"/>
    <col min="9" max="9" width="6.375" style="0" customWidth="1"/>
    <col min="10" max="12" width="3.625" style="0" customWidth="1"/>
    <col min="13" max="13" width="4.25390625" style="0" hidden="1" customWidth="1"/>
    <col min="14" max="14" width="5.00390625" style="0" customWidth="1"/>
    <col min="15" max="15" width="6.625" style="0" customWidth="1"/>
    <col min="16" max="18" width="3.625" style="0" customWidth="1"/>
    <col min="19" max="19" width="4.25390625" style="0" hidden="1" customWidth="1"/>
    <col min="20" max="20" width="4.25390625" style="0" customWidth="1"/>
    <col min="21" max="21" width="5.625" style="0" bestFit="1" customWidth="1"/>
    <col min="22" max="24" width="3.625" style="0" customWidth="1"/>
    <col min="25" max="25" width="4.25390625" style="0" hidden="1" customWidth="1"/>
    <col min="26" max="26" width="5.00390625" style="0" customWidth="1"/>
    <col min="27" max="27" width="6.625" style="0" customWidth="1"/>
    <col min="28" max="30" width="3.625" style="0" customWidth="1"/>
    <col min="31" max="31" width="4.25390625" style="0" hidden="1" customWidth="1"/>
    <col min="32" max="32" width="5.875" style="0" customWidth="1"/>
    <col min="33" max="33" width="5.625" style="0" bestFit="1" customWidth="1"/>
    <col min="34" max="36" width="3.625" style="0" customWidth="1"/>
    <col min="37" max="37" width="4.25390625" style="0" hidden="1" customWidth="1"/>
    <col min="38" max="38" width="4.25390625" style="0" customWidth="1"/>
    <col min="39" max="39" width="5.625" style="0" bestFit="1" customWidth="1"/>
    <col min="40" max="42" width="3.625" style="0" customWidth="1"/>
    <col min="43" max="43" width="4.25390625" style="0" hidden="1" customWidth="1"/>
    <col min="44" max="44" width="5.25390625" style="0" customWidth="1"/>
    <col min="45" max="45" width="6.125" style="0" customWidth="1"/>
    <col min="46" max="48" width="3.625" style="0" customWidth="1"/>
    <col min="49" max="49" width="4.25390625" style="0" hidden="1" customWidth="1"/>
    <col min="50" max="50" width="4.875" style="0" customWidth="1"/>
    <col min="51" max="51" width="5.625" style="0" bestFit="1" customWidth="1"/>
    <col min="52" max="54" width="3.625" style="0" customWidth="1"/>
    <col min="55" max="55" width="4.25390625" style="0" hidden="1" customWidth="1"/>
    <col min="56" max="56" width="5.75390625" style="0" customWidth="1"/>
    <col min="57" max="57" width="6.00390625" style="0" customWidth="1"/>
    <col min="58" max="58" width="6.125" style="0" customWidth="1"/>
    <col min="59" max="59" width="6.875" style="0" customWidth="1"/>
    <col min="60" max="60" width="5.75390625" style="0" customWidth="1"/>
    <col min="61" max="61" width="6.75390625" style="0" bestFit="1" customWidth="1"/>
    <col min="62" max="64" width="5.75390625" style="0" customWidth="1"/>
  </cols>
  <sheetData>
    <row r="3" ht="26.25">
      <c r="B3" s="44" t="s">
        <v>34</v>
      </c>
    </row>
    <row r="4" ht="15" customHeight="1"/>
    <row r="5" spans="2:61" ht="23.25" customHeight="1">
      <c r="B5" s="172" t="s">
        <v>28</v>
      </c>
      <c r="C5" s="172"/>
      <c r="D5" s="203">
        <v>1</v>
      </c>
      <c r="E5" s="204"/>
      <c r="F5" s="204"/>
      <c r="G5" s="204"/>
      <c r="H5" s="204"/>
      <c r="I5" s="171"/>
      <c r="J5" s="203">
        <v>2</v>
      </c>
      <c r="K5" s="204"/>
      <c r="L5" s="204"/>
      <c r="M5" s="204"/>
      <c r="N5" s="204"/>
      <c r="O5" s="171"/>
      <c r="P5" s="203">
        <v>3</v>
      </c>
      <c r="Q5" s="204"/>
      <c r="R5" s="204"/>
      <c r="S5" s="204"/>
      <c r="T5" s="204"/>
      <c r="U5" s="171"/>
      <c r="V5" s="203">
        <v>4</v>
      </c>
      <c r="W5" s="204"/>
      <c r="X5" s="204"/>
      <c r="Y5" s="204"/>
      <c r="Z5" s="204"/>
      <c r="AA5" s="171"/>
      <c r="AB5" s="203">
        <v>5</v>
      </c>
      <c r="AC5" s="204"/>
      <c r="AD5" s="204"/>
      <c r="AE5" s="204"/>
      <c r="AF5" s="204"/>
      <c r="AG5" s="171"/>
      <c r="AH5" s="203">
        <v>6</v>
      </c>
      <c r="AI5" s="204"/>
      <c r="AJ5" s="204"/>
      <c r="AK5" s="204"/>
      <c r="AL5" s="204"/>
      <c r="AM5" s="171"/>
      <c r="AN5" s="203">
        <v>7</v>
      </c>
      <c r="AO5" s="204"/>
      <c r="AP5" s="204"/>
      <c r="AQ5" s="204"/>
      <c r="AR5" s="204"/>
      <c r="AS5" s="171"/>
      <c r="AT5" s="203">
        <v>8</v>
      </c>
      <c r="AU5" s="204"/>
      <c r="AV5" s="204"/>
      <c r="AW5" s="204"/>
      <c r="AX5" s="204"/>
      <c r="AY5" s="171"/>
      <c r="AZ5" s="203">
        <v>9</v>
      </c>
      <c r="BA5" s="204"/>
      <c r="BB5" s="204"/>
      <c r="BC5" s="204"/>
      <c r="BD5" s="204"/>
      <c r="BE5" s="171"/>
      <c r="BF5" s="203" t="s">
        <v>52</v>
      </c>
      <c r="BG5" s="204"/>
      <c r="BH5" s="201" t="s">
        <v>2</v>
      </c>
      <c r="BI5" s="199" t="s">
        <v>33</v>
      </c>
    </row>
    <row r="6" spans="2:61" ht="21" customHeight="1">
      <c r="B6" s="172" t="s">
        <v>29</v>
      </c>
      <c r="C6" s="172"/>
      <c r="D6" s="43">
        <v>1</v>
      </c>
      <c r="E6" s="43">
        <v>2</v>
      </c>
      <c r="F6" s="43">
        <v>3</v>
      </c>
      <c r="G6" s="105"/>
      <c r="H6" s="165" t="s">
        <v>10</v>
      </c>
      <c r="I6" s="166" t="s">
        <v>30</v>
      </c>
      <c r="J6" s="43">
        <v>4</v>
      </c>
      <c r="K6" s="43">
        <v>5</v>
      </c>
      <c r="L6" s="43">
        <v>6</v>
      </c>
      <c r="M6" s="105"/>
      <c r="N6" s="161" t="s">
        <v>10</v>
      </c>
      <c r="O6" s="69" t="s">
        <v>30</v>
      </c>
      <c r="P6" s="43">
        <v>7</v>
      </c>
      <c r="Q6" s="43">
        <v>8</v>
      </c>
      <c r="R6" s="43">
        <v>9</v>
      </c>
      <c r="S6" s="105"/>
      <c r="T6" s="161" t="s">
        <v>10</v>
      </c>
      <c r="U6" s="69" t="s">
        <v>30</v>
      </c>
      <c r="V6" s="43">
        <v>10</v>
      </c>
      <c r="W6" s="43">
        <v>11</v>
      </c>
      <c r="X6" s="43">
        <v>12</v>
      </c>
      <c r="Y6" s="105"/>
      <c r="Z6" s="161" t="s">
        <v>10</v>
      </c>
      <c r="AA6" s="69" t="s">
        <v>30</v>
      </c>
      <c r="AB6" s="43">
        <v>13</v>
      </c>
      <c r="AC6" s="43">
        <v>14</v>
      </c>
      <c r="AD6" s="43">
        <v>15</v>
      </c>
      <c r="AE6" s="43"/>
      <c r="AF6" s="131" t="s">
        <v>10</v>
      </c>
      <c r="AG6" s="76" t="s">
        <v>30</v>
      </c>
      <c r="AH6" s="43">
        <v>16</v>
      </c>
      <c r="AI6" s="43">
        <v>17</v>
      </c>
      <c r="AJ6" s="43">
        <v>18</v>
      </c>
      <c r="AK6" s="105"/>
      <c r="AL6" s="161" t="s">
        <v>10</v>
      </c>
      <c r="AM6" s="69" t="s">
        <v>30</v>
      </c>
      <c r="AN6" s="9">
        <v>19</v>
      </c>
      <c r="AO6" s="9">
        <v>20</v>
      </c>
      <c r="AP6" s="9">
        <v>21</v>
      </c>
      <c r="AQ6" s="157"/>
      <c r="AR6" s="161" t="s">
        <v>10</v>
      </c>
      <c r="AS6" s="69" t="s">
        <v>30</v>
      </c>
      <c r="AT6" s="9">
        <v>22</v>
      </c>
      <c r="AU6" s="9">
        <v>23</v>
      </c>
      <c r="AV6" s="9">
        <v>24</v>
      </c>
      <c r="AW6" s="157"/>
      <c r="AX6" s="161" t="s">
        <v>10</v>
      </c>
      <c r="AY6" s="69" t="s">
        <v>30</v>
      </c>
      <c r="AZ6" s="9">
        <v>25</v>
      </c>
      <c r="BA6" s="9">
        <v>26</v>
      </c>
      <c r="BB6" s="9">
        <v>27</v>
      </c>
      <c r="BC6" s="157"/>
      <c r="BD6" s="161" t="s">
        <v>10</v>
      </c>
      <c r="BE6" s="167" t="s">
        <v>30</v>
      </c>
      <c r="BF6" s="76" t="s">
        <v>30</v>
      </c>
      <c r="BG6" s="106" t="s">
        <v>33</v>
      </c>
      <c r="BH6" s="202"/>
      <c r="BI6" s="200"/>
    </row>
    <row r="7" spans="2:61" ht="18">
      <c r="B7" s="205" t="s">
        <v>3</v>
      </c>
      <c r="C7" s="5">
        <v>1</v>
      </c>
      <c r="D7" s="57"/>
      <c r="E7" s="58"/>
      <c r="F7" s="57"/>
      <c r="G7" s="57"/>
      <c r="H7" s="163"/>
      <c r="I7" s="159">
        <f>SUM(D7:H7)</f>
        <v>0</v>
      </c>
      <c r="J7" s="58">
        <f>Analiza!I14</f>
        <v>3</v>
      </c>
      <c r="K7" s="58">
        <f>Analiza!I30</f>
        <v>3</v>
      </c>
      <c r="L7" s="58">
        <f>Analiza!I46</f>
        <v>3</v>
      </c>
      <c r="M7" s="58"/>
      <c r="N7" s="162">
        <f>Analiza!I72</f>
        <v>4.5</v>
      </c>
      <c r="O7" s="158">
        <f>SUM(J7:N7)</f>
        <v>13.5</v>
      </c>
      <c r="P7" s="58">
        <f>Analiza!N13</f>
        <v>3</v>
      </c>
      <c r="Q7" s="58">
        <f>Analiza!N29</f>
        <v>3</v>
      </c>
      <c r="R7" s="57">
        <f>Analiza!N45</f>
        <v>3</v>
      </c>
      <c r="S7" s="57"/>
      <c r="T7" s="163">
        <f>Analiza!N63</f>
        <v>4.5</v>
      </c>
      <c r="U7" s="158">
        <f>SUM(P7:T7)</f>
        <v>13.5</v>
      </c>
      <c r="V7" s="57">
        <f>Analiza!R13</f>
        <v>3</v>
      </c>
      <c r="W7" s="58">
        <f>Analiza!R29</f>
        <v>3</v>
      </c>
      <c r="X7" s="58">
        <f>Analiza!R45</f>
        <v>3</v>
      </c>
      <c r="Y7" s="58"/>
      <c r="Z7" s="162">
        <f>Analiza!R63</f>
        <v>4.5</v>
      </c>
      <c r="AA7" s="158">
        <f>SUM(V7:Z7)</f>
        <v>13.5</v>
      </c>
      <c r="AB7" s="58">
        <f>Analiza!X14</f>
        <v>3</v>
      </c>
      <c r="AC7" s="58">
        <f>Analiza!X30</f>
        <v>3</v>
      </c>
      <c r="AD7" s="58">
        <f>Analiza!X46</f>
        <v>3</v>
      </c>
      <c r="AE7" s="58"/>
      <c r="AF7" s="138">
        <f>Analiza!X72</f>
        <v>4.5</v>
      </c>
      <c r="AG7" s="134">
        <f>SUM(AB7:AF7)</f>
        <v>13.5</v>
      </c>
      <c r="AH7" s="58">
        <f>Analiza!AB15</f>
        <v>3</v>
      </c>
      <c r="AI7" s="57">
        <f>Analiza!AB31</f>
        <v>3</v>
      </c>
      <c r="AJ7" s="57">
        <f>Analiza!AB47</f>
        <v>3</v>
      </c>
      <c r="AK7" s="57"/>
      <c r="AL7" s="163">
        <f>Analiza!AB81</f>
        <v>4.5</v>
      </c>
      <c r="AM7" s="158">
        <f>SUM(AH7:AL7)</f>
        <v>13.5</v>
      </c>
      <c r="AN7" s="58">
        <f>Analiza!AG12</f>
        <v>3</v>
      </c>
      <c r="AO7" s="58">
        <f>Analiza!AG28</f>
        <v>3</v>
      </c>
      <c r="AP7" s="58">
        <f>Analiza!AG44</f>
        <v>3</v>
      </c>
      <c r="AQ7" s="58"/>
      <c r="AR7" s="162">
        <f>Analiza!AG54</f>
        <v>4.5</v>
      </c>
      <c r="AS7" s="158">
        <f>SUM(AN7:AR7)</f>
        <v>13.5</v>
      </c>
      <c r="AT7" s="58">
        <f>Analiza!AL15</f>
        <v>3</v>
      </c>
      <c r="AU7" s="58">
        <f>Analiza!AL31</f>
        <v>3</v>
      </c>
      <c r="AV7" s="58">
        <f>Analiza!AL47</f>
        <v>3</v>
      </c>
      <c r="AW7" s="58"/>
      <c r="AX7" s="162">
        <f>Analiza!AL81</f>
        <v>4.5</v>
      </c>
      <c r="AY7" s="158">
        <f>SUM(AT7:AX7)</f>
        <v>13.5</v>
      </c>
      <c r="AZ7" s="58">
        <f>Analiza!AR14</f>
        <v>3</v>
      </c>
      <c r="BA7" s="58">
        <f>Analiza!AR30</f>
        <v>3</v>
      </c>
      <c r="BB7" s="58">
        <f>Analiza!AR46</f>
        <v>3</v>
      </c>
      <c r="BC7" s="58"/>
      <c r="BD7" s="162">
        <f>Analiza!AR72</f>
        <v>4.5</v>
      </c>
      <c r="BE7" s="134">
        <f>SUM(AZ7:BD7)</f>
        <v>13.5</v>
      </c>
      <c r="BF7" s="168">
        <f>SUM(D7:F7)+SUM(J7:L7)+SUM(P7:R7)+SUM(V7:X7)+SUM(AB7:AD7)+SUM(AH7:AJ7)+SUM(AN7:AP7)+SUM(AT7:AV7)+SUM(AZ7:BB7)</f>
        <v>72</v>
      </c>
      <c r="BG7" s="80">
        <f>BF7/144</f>
        <v>0.5</v>
      </c>
      <c r="BH7" s="62">
        <f aca="true" t="shared" si="0" ref="BH7:BH17">I7+O7+U7+AA7+AG7+AM7+AS7+AY7+BE7</f>
        <v>108</v>
      </c>
      <c r="BI7" s="80">
        <f aca="true" t="shared" si="1" ref="BI7:BI16">BH7/BI$17</f>
        <v>0.5</v>
      </c>
    </row>
    <row r="8" spans="2:61" ht="18">
      <c r="B8" s="205"/>
      <c r="C8" s="5">
        <v>2</v>
      </c>
      <c r="D8" s="57">
        <f>Analiza!D14</f>
        <v>3</v>
      </c>
      <c r="E8" s="57">
        <f>Analiza!D30</f>
        <v>3</v>
      </c>
      <c r="F8" s="57">
        <f>Analiza!D46</f>
        <v>3</v>
      </c>
      <c r="G8" s="57"/>
      <c r="H8" s="163">
        <f>Analiza!D72</f>
        <v>4.5</v>
      </c>
      <c r="I8" s="159">
        <f>SUM(D8:H8)</f>
        <v>13.5</v>
      </c>
      <c r="J8" s="57"/>
      <c r="K8" s="57"/>
      <c r="L8" s="57"/>
      <c r="M8" s="57"/>
      <c r="N8" s="163"/>
      <c r="O8" s="159">
        <f aca="true" t="shared" si="2" ref="O8:O15">SUM(J8:N8)</f>
        <v>0</v>
      </c>
      <c r="P8" s="57">
        <f>Analiza!N15</f>
        <v>3</v>
      </c>
      <c r="Q8" s="57">
        <f>Analiza!N31</f>
        <v>3</v>
      </c>
      <c r="R8" s="57">
        <f>Analiza!N47</f>
        <v>3</v>
      </c>
      <c r="S8" s="57"/>
      <c r="T8" s="163">
        <f>Analiza!N81</f>
        <v>4.5</v>
      </c>
      <c r="U8" s="159">
        <f aca="true" t="shared" si="3" ref="U8:U15">SUM(P8:T8)</f>
        <v>13.5</v>
      </c>
      <c r="V8" s="57">
        <f>Analiza!S13</f>
        <v>3</v>
      </c>
      <c r="W8" s="57">
        <f>Analiza!S29</f>
        <v>3</v>
      </c>
      <c r="X8" s="57">
        <f>Analiza!S45</f>
        <v>3</v>
      </c>
      <c r="Y8" s="57"/>
      <c r="Z8" s="163">
        <f>Analiza!S63</f>
        <v>4.5</v>
      </c>
      <c r="AA8" s="159">
        <f aca="true" t="shared" si="4" ref="AA8:AA15">SUM(V8:Z8)</f>
        <v>13.5</v>
      </c>
      <c r="AB8" s="57">
        <f>Analiza!W13</f>
        <v>3</v>
      </c>
      <c r="AC8" s="57">
        <f>Analiza!W29</f>
        <v>3</v>
      </c>
      <c r="AD8" s="57">
        <f>Analiza!W45</f>
        <v>3</v>
      </c>
      <c r="AE8" s="57"/>
      <c r="AF8" s="133">
        <f>Analiza!W63</f>
        <v>4.5</v>
      </c>
      <c r="AG8" s="135">
        <f aca="true" t="shared" si="5" ref="AG8:AG15">SUM(AB8:AF8)</f>
        <v>13.5</v>
      </c>
      <c r="AH8" s="57">
        <f>Analiza!AC14</f>
        <v>3</v>
      </c>
      <c r="AI8" s="57">
        <f>Analiza!AC30</f>
        <v>3</v>
      </c>
      <c r="AJ8" s="57">
        <f>Analiza!AC46</f>
        <v>3</v>
      </c>
      <c r="AK8" s="57"/>
      <c r="AL8" s="163">
        <f>Analiza!AC72</f>
        <v>4.5</v>
      </c>
      <c r="AM8" s="159">
        <f aca="true" t="shared" si="6" ref="AM8:AM15">SUM(AH8:AL8)</f>
        <v>13.5</v>
      </c>
      <c r="AN8" s="57">
        <f>Analiza!AG15</f>
        <v>3</v>
      </c>
      <c r="AO8" s="57">
        <f>Analiza!AG31</f>
        <v>3</v>
      </c>
      <c r="AP8" s="57">
        <f>Analiza!AG47</f>
        <v>3</v>
      </c>
      <c r="AQ8" s="57"/>
      <c r="AR8" s="163">
        <f>Analiza!AG81</f>
        <v>4.5</v>
      </c>
      <c r="AS8" s="159">
        <f aca="true" t="shared" si="7" ref="AS8:AS15">SUM(AN8:AR8)</f>
        <v>13.5</v>
      </c>
      <c r="AT8" s="57">
        <f>Analiza!AL13</f>
        <v>3</v>
      </c>
      <c r="AU8" s="57">
        <f>Analiza!AL29</f>
        <v>3</v>
      </c>
      <c r="AV8" s="57">
        <f>Analiza!AL45</f>
        <v>3</v>
      </c>
      <c r="AW8" s="57"/>
      <c r="AX8" s="163">
        <f>Analiza!AL63</f>
        <v>4.5</v>
      </c>
      <c r="AY8" s="159">
        <f aca="true" t="shared" si="8" ref="AY8:AY15">SUM(AT8:AX8)</f>
        <v>13.5</v>
      </c>
      <c r="AZ8" s="57">
        <f>Analiza!AQ12</f>
        <v>3</v>
      </c>
      <c r="BA8" s="57">
        <f>Analiza!AQ28</f>
        <v>3</v>
      </c>
      <c r="BB8" s="57">
        <f>Analiza!AQ44</f>
        <v>3</v>
      </c>
      <c r="BC8" s="57"/>
      <c r="BD8" s="163">
        <f>Analiza!AQ54</f>
        <v>4.5</v>
      </c>
      <c r="BE8" s="135">
        <f aca="true" t="shared" si="9" ref="BE8:BE14">SUM(AZ8:BD8)</f>
        <v>13.5</v>
      </c>
      <c r="BF8" s="169">
        <f aca="true" t="shared" si="10" ref="BF8:BF15">SUM(D8:F8)+SUM(J8:L8)+SUM(P8:R8)+SUM(V8:X8)+SUM(AB8:AD8)+SUM(AH8:AJ8)+SUM(AN8:AP8)+SUM(AT8:AV8)+SUM(AZ8:BB8)</f>
        <v>72</v>
      </c>
      <c r="BG8" s="81">
        <f aca="true" t="shared" si="11" ref="BG8:BG15">BF8/144</f>
        <v>0.5</v>
      </c>
      <c r="BH8" s="63">
        <f t="shared" si="0"/>
        <v>108</v>
      </c>
      <c r="BI8" s="81">
        <f t="shared" si="1"/>
        <v>0.5</v>
      </c>
    </row>
    <row r="9" spans="2:61" ht="18">
      <c r="B9" s="205"/>
      <c r="C9" s="5">
        <v>3</v>
      </c>
      <c r="D9" s="57">
        <f>Analiza!C12</f>
        <v>3</v>
      </c>
      <c r="E9" s="57">
        <f>Analiza!C28</f>
        <v>3</v>
      </c>
      <c r="F9" s="57">
        <f>Analiza!C44</f>
        <v>3</v>
      </c>
      <c r="G9" s="57"/>
      <c r="H9" s="163">
        <f>Analiza!C54</f>
        <v>4.5</v>
      </c>
      <c r="I9" s="159">
        <f aca="true" t="shared" si="12" ref="I9:I15">SUM(D9:H9)</f>
        <v>13.5</v>
      </c>
      <c r="J9" s="57">
        <f>Analiza!I15</f>
        <v>3</v>
      </c>
      <c r="K9" s="57">
        <f>Analiza!I31</f>
        <v>3</v>
      </c>
      <c r="L9" s="57">
        <f>Analiza!I47</f>
        <v>3</v>
      </c>
      <c r="M9" s="57"/>
      <c r="N9" s="163">
        <f>Analiza!I81</f>
        <v>4.5</v>
      </c>
      <c r="O9" s="159">
        <f t="shared" si="2"/>
        <v>13.5</v>
      </c>
      <c r="P9" s="57"/>
      <c r="Q9" s="57"/>
      <c r="R9" s="57"/>
      <c r="S9" s="57"/>
      <c r="T9" s="163"/>
      <c r="U9" s="159">
        <f t="shared" si="3"/>
        <v>0</v>
      </c>
      <c r="V9" s="57">
        <f>Analiza!S15</f>
        <v>3</v>
      </c>
      <c r="W9" s="57">
        <f>Analiza!S31</f>
        <v>3</v>
      </c>
      <c r="X9" s="57">
        <f>Analiza!S47</f>
        <v>3</v>
      </c>
      <c r="Y9" s="57"/>
      <c r="Z9" s="163">
        <f>Analiza!S81</f>
        <v>4.5</v>
      </c>
      <c r="AA9" s="159">
        <f t="shared" si="4"/>
        <v>13.5</v>
      </c>
      <c r="AB9" s="57">
        <f>Analiza!X13</f>
        <v>3</v>
      </c>
      <c r="AC9" s="57">
        <f>Analiza!X29</f>
        <v>3</v>
      </c>
      <c r="AD9" s="57">
        <f>Analiza!X45</f>
        <v>3</v>
      </c>
      <c r="AE9" s="57"/>
      <c r="AF9" s="133">
        <f>Analiza!X63</f>
        <v>4.5</v>
      </c>
      <c r="AG9" s="135">
        <f t="shared" si="5"/>
        <v>13.5</v>
      </c>
      <c r="AH9" s="57">
        <f>Analiza!AB13</f>
        <v>3</v>
      </c>
      <c r="AI9" s="57">
        <f>Analiza!AB29</f>
        <v>3</v>
      </c>
      <c r="AJ9" s="57">
        <f>Analiza!AB45</f>
        <v>3</v>
      </c>
      <c r="AK9" s="57"/>
      <c r="AL9" s="163">
        <f>Analiza!AB63</f>
        <v>4.5</v>
      </c>
      <c r="AM9" s="159">
        <f t="shared" si="6"/>
        <v>13.5</v>
      </c>
      <c r="AN9" s="57">
        <f>Analiza!AH14</f>
        <v>3</v>
      </c>
      <c r="AO9" s="57">
        <f>Analiza!AH30</f>
        <v>3</v>
      </c>
      <c r="AP9" s="57">
        <f>Analiza!AH46</f>
        <v>3</v>
      </c>
      <c r="AQ9" s="57"/>
      <c r="AR9" s="163">
        <f>Analiza!AH72</f>
        <v>4.5</v>
      </c>
      <c r="AS9" s="159">
        <f t="shared" si="7"/>
        <v>13.5</v>
      </c>
      <c r="AT9" s="57">
        <f>Analiza!AL12</f>
        <v>3</v>
      </c>
      <c r="AU9" s="57">
        <f>Analiza!AL28</f>
        <v>3</v>
      </c>
      <c r="AV9" s="57">
        <f>Analiza!AL44</f>
        <v>3</v>
      </c>
      <c r="AW9" s="57"/>
      <c r="AX9" s="163">
        <f>Analiza!AL54</f>
        <v>4.5</v>
      </c>
      <c r="AY9" s="159">
        <f t="shared" si="8"/>
        <v>13.5</v>
      </c>
      <c r="AZ9" s="57">
        <f>Analiza!AQ14</f>
        <v>3</v>
      </c>
      <c r="BA9" s="57">
        <f>Analiza!AQ30</f>
        <v>3</v>
      </c>
      <c r="BB9" s="57">
        <f>Analiza!AQ46</f>
        <v>3</v>
      </c>
      <c r="BC9" s="57"/>
      <c r="BD9" s="163">
        <f>Analiza!AQ72</f>
        <v>4.5</v>
      </c>
      <c r="BE9" s="135">
        <f t="shared" si="9"/>
        <v>13.5</v>
      </c>
      <c r="BF9" s="169">
        <f t="shared" si="10"/>
        <v>72</v>
      </c>
      <c r="BG9" s="81">
        <f t="shared" si="11"/>
        <v>0.5</v>
      </c>
      <c r="BH9" s="63">
        <f t="shared" si="0"/>
        <v>108</v>
      </c>
      <c r="BI9" s="81">
        <f t="shared" si="1"/>
        <v>0.5</v>
      </c>
    </row>
    <row r="10" spans="2:61" ht="18">
      <c r="B10" s="205"/>
      <c r="C10" s="5">
        <v>4</v>
      </c>
      <c r="D10" s="57">
        <f>Analiza!C14</f>
        <v>3</v>
      </c>
      <c r="E10" s="57">
        <f>Analiza!C30</f>
        <v>3</v>
      </c>
      <c r="F10" s="57">
        <f>Analiza!C46</f>
        <v>3</v>
      </c>
      <c r="G10" s="57"/>
      <c r="H10" s="163">
        <f>Analiza!C72</f>
        <v>4.5</v>
      </c>
      <c r="I10" s="159">
        <f t="shared" si="12"/>
        <v>13.5</v>
      </c>
      <c r="J10" s="57">
        <f>Analiza!H13</f>
        <v>3</v>
      </c>
      <c r="K10" s="57">
        <f>Analiza!H29</f>
        <v>3</v>
      </c>
      <c r="L10" s="57">
        <f>Analiza!H45</f>
        <v>3</v>
      </c>
      <c r="M10" s="57"/>
      <c r="N10" s="163">
        <f>Analiza!H63</f>
        <v>4.5</v>
      </c>
      <c r="O10" s="159">
        <f t="shared" si="2"/>
        <v>13.5</v>
      </c>
      <c r="P10" s="57">
        <f>Analiza!N12</f>
        <v>3</v>
      </c>
      <c r="Q10" s="57">
        <f>Analiza!N28</f>
        <v>3</v>
      </c>
      <c r="R10" s="57">
        <f>Analiza!N44</f>
        <v>3</v>
      </c>
      <c r="S10" s="57"/>
      <c r="T10" s="163">
        <f>Analiza!N54</f>
        <v>4.5</v>
      </c>
      <c r="U10" s="159">
        <f t="shared" si="3"/>
        <v>13.5</v>
      </c>
      <c r="V10" s="57"/>
      <c r="W10" s="57"/>
      <c r="X10" s="57"/>
      <c r="Y10" s="57"/>
      <c r="Z10" s="163"/>
      <c r="AA10" s="159">
        <f t="shared" si="4"/>
        <v>0</v>
      </c>
      <c r="AB10" s="57">
        <f>Analiza!X15</f>
        <v>3</v>
      </c>
      <c r="AC10" s="57">
        <f>Analiza!X31</f>
        <v>3</v>
      </c>
      <c r="AD10" s="57">
        <f>Analiza!X47</f>
        <v>3</v>
      </c>
      <c r="AE10" s="57"/>
      <c r="AF10" s="133">
        <f>Analiza!X81</f>
        <v>4.5</v>
      </c>
      <c r="AG10" s="135">
        <f t="shared" si="5"/>
        <v>13.5</v>
      </c>
      <c r="AH10" s="57">
        <f>Analiza!AC13</f>
        <v>3</v>
      </c>
      <c r="AI10" s="57">
        <f>Analiza!AC29</f>
        <v>3</v>
      </c>
      <c r="AJ10" s="57">
        <f>Analiza!AC45</f>
        <v>3</v>
      </c>
      <c r="AK10" s="57"/>
      <c r="AL10" s="163">
        <f>Analiza!AC63</f>
        <v>4.5</v>
      </c>
      <c r="AM10" s="159">
        <f t="shared" si="6"/>
        <v>13.5</v>
      </c>
      <c r="AN10" s="57">
        <f>Analiza!AG13</f>
        <v>3</v>
      </c>
      <c r="AO10" s="57">
        <f>Analiza!AG29</f>
        <v>3</v>
      </c>
      <c r="AP10" s="57">
        <f>Analiza!AG45</f>
        <v>3</v>
      </c>
      <c r="AQ10" s="57"/>
      <c r="AR10" s="163">
        <f>Analiza!AG63</f>
        <v>4.5</v>
      </c>
      <c r="AS10" s="159">
        <f t="shared" si="7"/>
        <v>13.5</v>
      </c>
      <c r="AT10" s="57">
        <f>Analiza!AM15</f>
        <v>3</v>
      </c>
      <c r="AU10" s="57">
        <f>Analiza!AM31</f>
        <v>3</v>
      </c>
      <c r="AV10" s="57">
        <f>Analiza!AM47</f>
        <v>3</v>
      </c>
      <c r="AW10" s="57"/>
      <c r="AX10" s="163">
        <f>Analiza!AM81</f>
        <v>4.5</v>
      </c>
      <c r="AY10" s="159">
        <f t="shared" si="8"/>
        <v>13.5</v>
      </c>
      <c r="AZ10" s="57">
        <f>Analiza!AQ13</f>
        <v>3</v>
      </c>
      <c r="BA10" s="57">
        <f>Analiza!AQ29</f>
        <v>3</v>
      </c>
      <c r="BB10" s="57">
        <f>Analiza!AQ45</f>
        <v>3</v>
      </c>
      <c r="BC10" s="57"/>
      <c r="BD10" s="163">
        <f>Analiza!AQ63</f>
        <v>4.5</v>
      </c>
      <c r="BE10" s="135">
        <f t="shared" si="9"/>
        <v>13.5</v>
      </c>
      <c r="BF10" s="169">
        <f t="shared" si="10"/>
        <v>72</v>
      </c>
      <c r="BG10" s="81">
        <f t="shared" si="11"/>
        <v>0.5</v>
      </c>
      <c r="BH10" s="63">
        <f t="shared" si="0"/>
        <v>108</v>
      </c>
      <c r="BI10" s="81">
        <f t="shared" si="1"/>
        <v>0.5</v>
      </c>
    </row>
    <row r="11" spans="2:61" ht="18">
      <c r="B11" s="205"/>
      <c r="C11" s="5">
        <v>5</v>
      </c>
      <c r="D11" s="57">
        <f>Analiza!C13</f>
        <v>3</v>
      </c>
      <c r="E11" s="57">
        <f>Analiza!C29</f>
        <v>3</v>
      </c>
      <c r="F11" s="57">
        <f>Analiza!C45</f>
        <v>3</v>
      </c>
      <c r="G11" s="57"/>
      <c r="H11" s="163">
        <f>Analiza!C63</f>
        <v>4.5</v>
      </c>
      <c r="I11" s="159">
        <f t="shared" si="12"/>
        <v>13.5</v>
      </c>
      <c r="J11" s="57">
        <f>Analiza!H15</f>
        <v>3</v>
      </c>
      <c r="K11" s="57">
        <f>Analiza!H31</f>
        <v>3</v>
      </c>
      <c r="L11" s="57">
        <f>Analiza!H47</f>
        <v>3</v>
      </c>
      <c r="M11" s="57"/>
      <c r="N11" s="163">
        <f>Analiza!H81</f>
        <v>4.5</v>
      </c>
      <c r="O11" s="159">
        <f t="shared" si="2"/>
        <v>13.5</v>
      </c>
      <c r="P11" s="57">
        <f>Analiza!M14</f>
        <v>3</v>
      </c>
      <c r="Q11" s="57">
        <f>Analiza!M30</f>
        <v>3</v>
      </c>
      <c r="R11" s="57">
        <f>Analiza!M46</f>
        <v>3</v>
      </c>
      <c r="S11" s="57"/>
      <c r="T11" s="163">
        <f>Analiza!M72</f>
        <v>4.5</v>
      </c>
      <c r="U11" s="159">
        <f t="shared" si="3"/>
        <v>13.5</v>
      </c>
      <c r="V11" s="57">
        <f>Analiza!S12</f>
        <v>3</v>
      </c>
      <c r="W11" s="57">
        <f>Analiza!S28</f>
        <v>3</v>
      </c>
      <c r="X11" s="57">
        <f>Analiza!S44</f>
        <v>3</v>
      </c>
      <c r="Y11" s="57"/>
      <c r="Z11" s="163">
        <f>Analiza!S54</f>
        <v>4.5</v>
      </c>
      <c r="AA11" s="159">
        <f t="shared" si="4"/>
        <v>13.5</v>
      </c>
      <c r="AB11" s="57"/>
      <c r="AC11" s="57"/>
      <c r="AD11" s="57"/>
      <c r="AE11" s="57"/>
      <c r="AF11" s="133"/>
      <c r="AG11" s="135">
        <f t="shared" si="5"/>
        <v>0</v>
      </c>
      <c r="AH11" s="57">
        <f>Analiza!AC15</f>
        <v>3</v>
      </c>
      <c r="AI11" s="57">
        <f>Analiza!AC31</f>
        <v>3</v>
      </c>
      <c r="AJ11" s="57">
        <f>Analiza!AC47</f>
        <v>3</v>
      </c>
      <c r="AK11" s="57"/>
      <c r="AL11" s="163">
        <f>Analiza!AC81</f>
        <v>4.5</v>
      </c>
      <c r="AM11" s="159">
        <f t="shared" si="6"/>
        <v>13.5</v>
      </c>
      <c r="AN11" s="57">
        <f>Analiza!AH13</f>
        <v>3</v>
      </c>
      <c r="AO11" s="57">
        <f>Analiza!AH29</f>
        <v>3</v>
      </c>
      <c r="AP11" s="57">
        <f>Analiza!AH45</f>
        <v>3</v>
      </c>
      <c r="AQ11" s="57"/>
      <c r="AR11" s="163">
        <f>Analiza!AH63</f>
        <v>4.5</v>
      </c>
      <c r="AS11" s="159">
        <f t="shared" si="7"/>
        <v>13.5</v>
      </c>
      <c r="AT11" s="57">
        <f>Analiza!AL14</f>
        <v>3</v>
      </c>
      <c r="AU11" s="57">
        <f>Analiza!AL30</f>
        <v>3</v>
      </c>
      <c r="AV11" s="57">
        <f>Analiza!AL46</f>
        <v>3</v>
      </c>
      <c r="AW11" s="57"/>
      <c r="AX11" s="163">
        <f>Analiza!AL72</f>
        <v>4.5</v>
      </c>
      <c r="AY11" s="159">
        <f t="shared" si="8"/>
        <v>13.5</v>
      </c>
      <c r="AZ11" s="57">
        <f>Analiza!AR12</f>
        <v>3</v>
      </c>
      <c r="BA11" s="57">
        <f>Analiza!AR28</f>
        <v>3</v>
      </c>
      <c r="BB11" s="57">
        <f>Analiza!AR44</f>
        <v>3</v>
      </c>
      <c r="BC11" s="57"/>
      <c r="BD11" s="163">
        <f>Analiza!AR54</f>
        <v>4.5</v>
      </c>
      <c r="BE11" s="135">
        <f t="shared" si="9"/>
        <v>13.5</v>
      </c>
      <c r="BF11" s="169">
        <f t="shared" si="10"/>
        <v>72</v>
      </c>
      <c r="BG11" s="81">
        <f t="shared" si="11"/>
        <v>0.5</v>
      </c>
      <c r="BH11" s="63">
        <f t="shared" si="0"/>
        <v>108</v>
      </c>
      <c r="BI11" s="81">
        <f t="shared" si="1"/>
        <v>0.5</v>
      </c>
    </row>
    <row r="12" spans="2:61" ht="18">
      <c r="B12" s="205"/>
      <c r="C12" s="5">
        <v>6</v>
      </c>
      <c r="D12" s="57">
        <f>Analiza!D12</f>
        <v>3</v>
      </c>
      <c r="E12" s="57">
        <f>Analiza!D28</f>
        <v>3</v>
      </c>
      <c r="F12" s="57">
        <f>Analiza!D44</f>
        <v>3</v>
      </c>
      <c r="G12" s="57"/>
      <c r="H12" s="163">
        <f>Analiza!D54</f>
        <v>4.5</v>
      </c>
      <c r="I12" s="159">
        <f t="shared" si="12"/>
        <v>13.5</v>
      </c>
      <c r="J12" s="57">
        <f>Analiza!H14</f>
        <v>3</v>
      </c>
      <c r="K12" s="57">
        <f>Analiza!H30</f>
        <v>3</v>
      </c>
      <c r="L12" s="57">
        <f>Analiza!H46</f>
        <v>3</v>
      </c>
      <c r="M12" s="57"/>
      <c r="N12" s="163">
        <f>Analiza!H72</f>
        <v>4.5</v>
      </c>
      <c r="O12" s="159">
        <f t="shared" si="2"/>
        <v>13.5</v>
      </c>
      <c r="P12" s="57">
        <f>Analiza!M12</f>
        <v>3</v>
      </c>
      <c r="Q12" s="57">
        <f>Analiza!M28</f>
        <v>3</v>
      </c>
      <c r="R12" s="57">
        <f>Analiza!M44</f>
        <v>3</v>
      </c>
      <c r="S12" s="57"/>
      <c r="T12" s="163">
        <f>Analiza!M54</f>
        <v>4.5</v>
      </c>
      <c r="U12" s="159">
        <f t="shared" si="3"/>
        <v>13.5</v>
      </c>
      <c r="V12" s="57">
        <f>Analiza!R14</f>
        <v>3</v>
      </c>
      <c r="W12" s="57">
        <f>Analiza!R30</f>
        <v>3</v>
      </c>
      <c r="X12" s="57">
        <f>Analiza!R46</f>
        <v>3</v>
      </c>
      <c r="Y12" s="57"/>
      <c r="Z12" s="163">
        <f>Analiza!R72</f>
        <v>4.5</v>
      </c>
      <c r="AA12" s="159">
        <f t="shared" si="4"/>
        <v>13.5</v>
      </c>
      <c r="AB12" s="57">
        <f>Analiza!X12</f>
        <v>3</v>
      </c>
      <c r="AC12" s="57">
        <f>Analiza!X28</f>
        <v>3</v>
      </c>
      <c r="AD12" s="57">
        <f>Analiza!X44</f>
        <v>3</v>
      </c>
      <c r="AE12" s="57"/>
      <c r="AF12" s="133">
        <f>Analiza!X54</f>
        <v>4.5</v>
      </c>
      <c r="AG12" s="135">
        <f t="shared" si="5"/>
        <v>13.5</v>
      </c>
      <c r="AH12" s="57"/>
      <c r="AI12" s="57"/>
      <c r="AJ12" s="57"/>
      <c r="AK12" s="57"/>
      <c r="AL12" s="163"/>
      <c r="AM12" s="159">
        <f t="shared" si="6"/>
        <v>0</v>
      </c>
      <c r="AN12" s="57">
        <f>Analiza!AH15</f>
        <v>3</v>
      </c>
      <c r="AO12" s="57">
        <f>Analiza!AH31</f>
        <v>3</v>
      </c>
      <c r="AP12" s="57">
        <f>Analiza!AH47</f>
        <v>3</v>
      </c>
      <c r="AQ12" s="57"/>
      <c r="AR12" s="163">
        <f>Analiza!AH81</f>
        <v>4.5</v>
      </c>
      <c r="AS12" s="159">
        <f t="shared" si="7"/>
        <v>13.5</v>
      </c>
      <c r="AT12" s="57">
        <f>Analiza!AM14</f>
        <v>3</v>
      </c>
      <c r="AU12" s="57">
        <f>Analiza!AM30</f>
        <v>3</v>
      </c>
      <c r="AV12" s="57">
        <f>Analiza!AM46</f>
        <v>3</v>
      </c>
      <c r="AW12" s="57"/>
      <c r="AX12" s="163">
        <f>Analiza!AM72</f>
        <v>4.5</v>
      </c>
      <c r="AY12" s="159">
        <f t="shared" si="8"/>
        <v>13.5</v>
      </c>
      <c r="AZ12" s="57">
        <f>Analiza!AQ15</f>
        <v>3</v>
      </c>
      <c r="BA12" s="57">
        <f>Analiza!AQ31</f>
        <v>3</v>
      </c>
      <c r="BB12" s="57">
        <f>Analiza!AQ47</f>
        <v>3</v>
      </c>
      <c r="BC12" s="57"/>
      <c r="BD12" s="163">
        <f>Analiza!AQ81</f>
        <v>4.5</v>
      </c>
      <c r="BE12" s="135">
        <f t="shared" si="9"/>
        <v>13.5</v>
      </c>
      <c r="BF12" s="169">
        <f t="shared" si="10"/>
        <v>72</v>
      </c>
      <c r="BG12" s="81">
        <f t="shared" si="11"/>
        <v>0.5</v>
      </c>
      <c r="BH12" s="63">
        <f t="shared" si="0"/>
        <v>108</v>
      </c>
      <c r="BI12" s="81">
        <f t="shared" si="1"/>
        <v>0.5</v>
      </c>
    </row>
    <row r="13" spans="2:61" ht="18">
      <c r="B13" s="205"/>
      <c r="C13" s="5">
        <v>7</v>
      </c>
      <c r="D13" s="57">
        <f>Analiza!C15</f>
        <v>3</v>
      </c>
      <c r="E13" s="57">
        <f>Analiza!C31</f>
        <v>3</v>
      </c>
      <c r="F13" s="57">
        <f>Analiza!C47</f>
        <v>3</v>
      </c>
      <c r="G13" s="57"/>
      <c r="H13" s="163">
        <f>Analiza!C81</f>
        <v>4.5</v>
      </c>
      <c r="I13" s="159">
        <f t="shared" si="12"/>
        <v>13.5</v>
      </c>
      <c r="J13" s="57">
        <f>Analiza!I13</f>
        <v>3</v>
      </c>
      <c r="K13" s="57">
        <f>Analiza!I29</f>
        <v>3</v>
      </c>
      <c r="L13" s="57">
        <f>Analiza!I45</f>
        <v>3</v>
      </c>
      <c r="M13" s="57"/>
      <c r="N13" s="163">
        <f>Analiza!I63</f>
        <v>4.5</v>
      </c>
      <c r="O13" s="159">
        <f t="shared" si="2"/>
        <v>13.5</v>
      </c>
      <c r="P13" s="57">
        <f>Analiza!M15</f>
        <v>3</v>
      </c>
      <c r="Q13" s="57">
        <f>Analiza!M31</f>
        <v>3</v>
      </c>
      <c r="R13" s="57">
        <f>Analiza!M47</f>
        <v>3</v>
      </c>
      <c r="S13" s="57"/>
      <c r="T13" s="163">
        <f>Analiza!M81</f>
        <v>4.5</v>
      </c>
      <c r="U13" s="159">
        <f t="shared" si="3"/>
        <v>13.5</v>
      </c>
      <c r="V13" s="57">
        <f>Analiza!R12</f>
        <v>3</v>
      </c>
      <c r="W13" s="57">
        <f>Analiza!R28</f>
        <v>3</v>
      </c>
      <c r="X13" s="57">
        <f>Analiza!R44</f>
        <v>3</v>
      </c>
      <c r="Y13" s="57"/>
      <c r="Z13" s="163">
        <f>Analiza!R54</f>
        <v>4.5</v>
      </c>
      <c r="AA13" s="159">
        <f t="shared" si="4"/>
        <v>13.5</v>
      </c>
      <c r="AB13" s="57">
        <f>Analiza!W14</f>
        <v>3</v>
      </c>
      <c r="AC13" s="57">
        <f>Analiza!W30</f>
        <v>3</v>
      </c>
      <c r="AD13" s="57">
        <f>Analiza!W46</f>
        <v>3</v>
      </c>
      <c r="AE13" s="57"/>
      <c r="AF13" s="133">
        <f>Analiza!W72</f>
        <v>4.5</v>
      </c>
      <c r="AG13" s="135">
        <f t="shared" si="5"/>
        <v>13.5</v>
      </c>
      <c r="AH13" s="57">
        <f>Analiza!AC12</f>
        <v>3</v>
      </c>
      <c r="AI13" s="57">
        <f>Analiza!AC28</f>
        <v>3</v>
      </c>
      <c r="AJ13" s="57">
        <f>Analiza!AC44</f>
        <v>3</v>
      </c>
      <c r="AK13" s="57"/>
      <c r="AL13" s="163">
        <f>Analiza!AC54</f>
        <v>4.5</v>
      </c>
      <c r="AM13" s="159">
        <f t="shared" si="6"/>
        <v>13.5</v>
      </c>
      <c r="AN13" s="57"/>
      <c r="AO13" s="57"/>
      <c r="AP13" s="57"/>
      <c r="AQ13" s="57"/>
      <c r="AR13" s="163"/>
      <c r="AS13" s="159">
        <f t="shared" si="7"/>
        <v>0</v>
      </c>
      <c r="AT13" s="57">
        <f>Analiza!AM12</f>
        <v>3</v>
      </c>
      <c r="AU13" s="57">
        <f>Analiza!AM28</f>
        <v>3</v>
      </c>
      <c r="AV13" s="57">
        <f>Analiza!AM44</f>
        <v>3</v>
      </c>
      <c r="AW13" s="57"/>
      <c r="AX13" s="163">
        <f>Analiza!AM54</f>
        <v>4.5</v>
      </c>
      <c r="AY13" s="159">
        <f t="shared" si="8"/>
        <v>13.5</v>
      </c>
      <c r="AZ13" s="57">
        <f>Analiza!AR15</f>
        <v>3</v>
      </c>
      <c r="BA13" s="57">
        <f>Analiza!AR31</f>
        <v>3</v>
      </c>
      <c r="BB13" s="57">
        <f>Analiza!AR47</f>
        <v>3</v>
      </c>
      <c r="BC13" s="57"/>
      <c r="BD13" s="163">
        <f>Analiza!AR81</f>
        <v>4.5</v>
      </c>
      <c r="BE13" s="135">
        <f t="shared" si="9"/>
        <v>13.5</v>
      </c>
      <c r="BF13" s="169">
        <f t="shared" si="10"/>
        <v>72</v>
      </c>
      <c r="BG13" s="81">
        <f t="shared" si="11"/>
        <v>0.5</v>
      </c>
      <c r="BH13" s="63">
        <f t="shared" si="0"/>
        <v>108</v>
      </c>
      <c r="BI13" s="81">
        <f t="shared" si="1"/>
        <v>0.5</v>
      </c>
    </row>
    <row r="14" spans="2:61" ht="18">
      <c r="B14" s="205"/>
      <c r="C14" s="5">
        <v>8</v>
      </c>
      <c r="D14" s="77">
        <f>Analiza!D15</f>
        <v>3</v>
      </c>
      <c r="E14" s="57">
        <f>Analiza!D31</f>
        <v>3</v>
      </c>
      <c r="F14" s="57">
        <f>Analiza!D47</f>
        <v>3</v>
      </c>
      <c r="G14" s="57"/>
      <c r="H14" s="163">
        <f>Analiza!D81</f>
        <v>4.5</v>
      </c>
      <c r="I14" s="159">
        <f t="shared" si="12"/>
        <v>13.5</v>
      </c>
      <c r="J14" s="57">
        <f>Analiza!H12</f>
        <v>3</v>
      </c>
      <c r="K14" s="57">
        <f>Analiza!H28</f>
        <v>3</v>
      </c>
      <c r="L14" s="57">
        <f>Analiza!H44</f>
        <v>3</v>
      </c>
      <c r="M14" s="57"/>
      <c r="N14" s="163">
        <f>Analiza!H54</f>
        <v>4.5</v>
      </c>
      <c r="O14" s="159">
        <f t="shared" si="2"/>
        <v>13.5</v>
      </c>
      <c r="P14" s="57">
        <f>Analiza!N14</f>
        <v>3</v>
      </c>
      <c r="Q14" s="57">
        <f>Analiza!N30</f>
        <v>3</v>
      </c>
      <c r="R14" s="57">
        <f>Analiza!N46</f>
        <v>3</v>
      </c>
      <c r="S14" s="57"/>
      <c r="T14" s="163">
        <f>Analiza!N72</f>
        <v>4.5</v>
      </c>
      <c r="U14" s="159">
        <f t="shared" si="3"/>
        <v>13.5</v>
      </c>
      <c r="V14" s="57">
        <f>Analiza!R15</f>
        <v>3</v>
      </c>
      <c r="W14" s="57">
        <f>Analiza!R31</f>
        <v>3</v>
      </c>
      <c r="X14" s="57">
        <f>Analiza!R47</f>
        <v>3</v>
      </c>
      <c r="Y14" s="57"/>
      <c r="Z14" s="163">
        <f>Analiza!R81</f>
        <v>4.5</v>
      </c>
      <c r="AA14" s="159">
        <f t="shared" si="4"/>
        <v>13.5</v>
      </c>
      <c r="AB14" s="57">
        <f>Analiza!W12</f>
        <v>3</v>
      </c>
      <c r="AC14" s="57">
        <f>Analiza!W28</f>
        <v>3</v>
      </c>
      <c r="AD14" s="57">
        <f>Analiza!W44</f>
        <v>3</v>
      </c>
      <c r="AE14" s="57"/>
      <c r="AF14" s="133">
        <f>Analiza!W54</f>
        <v>4.5</v>
      </c>
      <c r="AG14" s="135">
        <f t="shared" si="5"/>
        <v>13.5</v>
      </c>
      <c r="AH14" s="57">
        <f>Analiza!AB14</f>
        <v>3</v>
      </c>
      <c r="AI14" s="57">
        <f>Analiza!AB30</f>
        <v>3</v>
      </c>
      <c r="AJ14" s="57">
        <f>Analiza!AB46</f>
        <v>3</v>
      </c>
      <c r="AK14" s="57"/>
      <c r="AL14" s="163">
        <f>Analiza!AB72</f>
        <v>4.5</v>
      </c>
      <c r="AM14" s="159">
        <f t="shared" si="6"/>
        <v>13.5</v>
      </c>
      <c r="AN14" s="57">
        <f>Analiza!AH12</f>
        <v>3</v>
      </c>
      <c r="AO14" s="57">
        <f>Analiza!AH28</f>
        <v>3</v>
      </c>
      <c r="AP14" s="57">
        <f>Analiza!AH44</f>
        <v>3</v>
      </c>
      <c r="AQ14" s="57"/>
      <c r="AR14" s="163">
        <f>Analiza!AH54</f>
        <v>4.5</v>
      </c>
      <c r="AS14" s="159">
        <f t="shared" si="7"/>
        <v>13.5</v>
      </c>
      <c r="AT14" s="57"/>
      <c r="AU14" s="57"/>
      <c r="AV14" s="57"/>
      <c r="AW14" s="57"/>
      <c r="AX14" s="163"/>
      <c r="AY14" s="159">
        <f t="shared" si="8"/>
        <v>0</v>
      </c>
      <c r="AZ14" s="57">
        <f>Analiza!AR13</f>
        <v>3</v>
      </c>
      <c r="BA14" s="57">
        <f>Analiza!AR29</f>
        <v>3</v>
      </c>
      <c r="BB14" s="57">
        <f>Analiza!AR45</f>
        <v>3</v>
      </c>
      <c r="BC14" s="57"/>
      <c r="BD14" s="163">
        <f>Analiza!AR63</f>
        <v>4.5</v>
      </c>
      <c r="BE14" s="135">
        <f t="shared" si="9"/>
        <v>13.5</v>
      </c>
      <c r="BF14" s="169">
        <f t="shared" si="10"/>
        <v>72</v>
      </c>
      <c r="BG14" s="81">
        <f t="shared" si="11"/>
        <v>0.5</v>
      </c>
      <c r="BH14" s="63">
        <f t="shared" si="0"/>
        <v>108</v>
      </c>
      <c r="BI14" s="81">
        <f t="shared" si="1"/>
        <v>0.5</v>
      </c>
    </row>
    <row r="15" spans="2:61" ht="18">
      <c r="B15" s="205"/>
      <c r="C15" s="5">
        <v>9</v>
      </c>
      <c r="D15" s="77">
        <f>Analiza!D13</f>
        <v>3</v>
      </c>
      <c r="E15" s="57">
        <f>Analiza!D29</f>
        <v>3</v>
      </c>
      <c r="F15" s="57">
        <f>Analiza!D45</f>
        <v>3</v>
      </c>
      <c r="G15" s="57"/>
      <c r="H15" s="163">
        <f>Analiza!D63</f>
        <v>4.5</v>
      </c>
      <c r="I15" s="159">
        <f t="shared" si="12"/>
        <v>13.5</v>
      </c>
      <c r="J15" s="57">
        <f>Analiza!I12</f>
        <v>3</v>
      </c>
      <c r="K15" s="57">
        <f>Analiza!I28</f>
        <v>3</v>
      </c>
      <c r="L15" s="57">
        <f>Analiza!I44</f>
        <v>3</v>
      </c>
      <c r="M15" s="57"/>
      <c r="N15" s="163">
        <f>Analiza!I54</f>
        <v>4.5</v>
      </c>
      <c r="O15" s="159">
        <f t="shared" si="2"/>
        <v>13.5</v>
      </c>
      <c r="P15" s="57">
        <f>Analiza!M13</f>
        <v>3</v>
      </c>
      <c r="Q15" s="57">
        <f>Analiza!M29</f>
        <v>3</v>
      </c>
      <c r="R15" s="57">
        <f>Analiza!M45</f>
        <v>3</v>
      </c>
      <c r="S15" s="57"/>
      <c r="T15" s="163">
        <f>Analiza!M63</f>
        <v>4.5</v>
      </c>
      <c r="U15" s="159">
        <f t="shared" si="3"/>
        <v>13.5</v>
      </c>
      <c r="V15" s="57">
        <f>Analiza!S14</f>
        <v>3</v>
      </c>
      <c r="W15" s="57">
        <f>Analiza!S30</f>
        <v>3</v>
      </c>
      <c r="X15" s="57">
        <f>Analiza!S46</f>
        <v>3</v>
      </c>
      <c r="Y15" s="57"/>
      <c r="Z15" s="163">
        <f>Analiza!S72</f>
        <v>4.5</v>
      </c>
      <c r="AA15" s="159">
        <f t="shared" si="4"/>
        <v>13.5</v>
      </c>
      <c r="AB15" s="57">
        <f>Analiza!W15</f>
        <v>3</v>
      </c>
      <c r="AC15" s="57">
        <f>Analiza!W31</f>
        <v>3</v>
      </c>
      <c r="AD15" s="57">
        <f>Analiza!W47</f>
        <v>3</v>
      </c>
      <c r="AE15" s="57"/>
      <c r="AF15" s="133">
        <f>Analiza!W81</f>
        <v>4.5</v>
      </c>
      <c r="AG15" s="135">
        <f t="shared" si="5"/>
        <v>13.5</v>
      </c>
      <c r="AH15" s="57">
        <f>Analiza!AB12</f>
        <v>3</v>
      </c>
      <c r="AI15" s="57">
        <f>Analiza!AB28</f>
        <v>3</v>
      </c>
      <c r="AJ15" s="57">
        <f>Analiza!AB44</f>
        <v>3</v>
      </c>
      <c r="AK15" s="57"/>
      <c r="AL15" s="163">
        <f>Analiza!AB54</f>
        <v>4.5</v>
      </c>
      <c r="AM15" s="159">
        <f t="shared" si="6"/>
        <v>13.5</v>
      </c>
      <c r="AN15" s="57">
        <f>Analiza!AG14</f>
        <v>3</v>
      </c>
      <c r="AO15" s="57">
        <f>Analiza!AG30</f>
        <v>3</v>
      </c>
      <c r="AP15" s="57">
        <f>Analiza!AG46</f>
        <v>3</v>
      </c>
      <c r="AQ15" s="57"/>
      <c r="AR15" s="163">
        <f>Analiza!AG72</f>
        <v>4.5</v>
      </c>
      <c r="AS15" s="159">
        <f t="shared" si="7"/>
        <v>13.5</v>
      </c>
      <c r="AT15" s="57">
        <f>Analiza!AM13</f>
        <v>3</v>
      </c>
      <c r="AU15" s="57">
        <f>Analiza!AM29</f>
        <v>3</v>
      </c>
      <c r="AV15" s="57">
        <f>Analiza!AM45</f>
        <v>3</v>
      </c>
      <c r="AW15" s="57"/>
      <c r="AX15" s="163">
        <f>Analiza!AM63</f>
        <v>4.5</v>
      </c>
      <c r="AY15" s="159">
        <f t="shared" si="8"/>
        <v>13.5</v>
      </c>
      <c r="AZ15" s="57"/>
      <c r="BA15" s="57"/>
      <c r="BB15" s="57"/>
      <c r="BC15" s="57"/>
      <c r="BD15" s="163"/>
      <c r="BE15" s="135"/>
      <c r="BF15" s="169">
        <f t="shared" si="10"/>
        <v>72</v>
      </c>
      <c r="BG15" s="81">
        <f t="shared" si="11"/>
        <v>0.5</v>
      </c>
      <c r="BH15" s="63">
        <f t="shared" si="0"/>
        <v>108</v>
      </c>
      <c r="BI15" s="81">
        <f t="shared" si="1"/>
        <v>0.5</v>
      </c>
    </row>
    <row r="16" spans="2:61" ht="18">
      <c r="B16" s="205"/>
      <c r="C16" s="5" t="s">
        <v>53</v>
      </c>
      <c r="D16" s="59"/>
      <c r="E16" s="60"/>
      <c r="F16" s="60"/>
      <c r="G16" s="60"/>
      <c r="H16" s="164"/>
      <c r="I16" s="160"/>
      <c r="J16" s="60"/>
      <c r="K16" s="60"/>
      <c r="L16" s="60"/>
      <c r="M16" s="60"/>
      <c r="N16" s="164"/>
      <c r="O16" s="160"/>
      <c r="P16" s="60"/>
      <c r="Q16" s="60"/>
      <c r="R16" s="60"/>
      <c r="S16" s="60"/>
      <c r="T16" s="164"/>
      <c r="U16" s="160"/>
      <c r="V16" s="60"/>
      <c r="W16" s="60"/>
      <c r="X16" s="60"/>
      <c r="Y16" s="60"/>
      <c r="Z16" s="164"/>
      <c r="AA16" s="160"/>
      <c r="AB16" s="60"/>
      <c r="AC16" s="60"/>
      <c r="AD16" s="60"/>
      <c r="AE16" s="60"/>
      <c r="AF16" s="136"/>
      <c r="AG16" s="137"/>
      <c r="AH16" s="60"/>
      <c r="AI16" s="60"/>
      <c r="AJ16" s="60"/>
      <c r="AK16" s="60"/>
      <c r="AL16" s="164"/>
      <c r="AM16" s="160"/>
      <c r="AN16" s="60"/>
      <c r="AO16" s="60"/>
      <c r="AP16" s="60"/>
      <c r="AQ16" s="60"/>
      <c r="AR16" s="164"/>
      <c r="AS16" s="160"/>
      <c r="AT16" s="60"/>
      <c r="AU16" s="60"/>
      <c r="AV16" s="60"/>
      <c r="AW16" s="60"/>
      <c r="AX16" s="164"/>
      <c r="AY16" s="160"/>
      <c r="AZ16" s="60"/>
      <c r="BA16" s="60"/>
      <c r="BB16" s="60"/>
      <c r="BC16" s="60"/>
      <c r="BD16" s="164"/>
      <c r="BE16" s="137"/>
      <c r="BF16" s="157"/>
      <c r="BG16" s="170"/>
      <c r="BH16" s="64">
        <f t="shared" si="0"/>
        <v>0</v>
      </c>
      <c r="BI16" s="82">
        <f t="shared" si="1"/>
        <v>0</v>
      </c>
    </row>
    <row r="17" spans="4:61" ht="12.75" hidden="1">
      <c r="D17" s="61">
        <f aca="true" t="shared" si="13" ref="D17:AM17">SUM(D7:D16)</f>
        <v>24</v>
      </c>
      <c r="E17" s="61">
        <f t="shared" si="13"/>
        <v>24</v>
      </c>
      <c r="F17" s="61">
        <f t="shared" si="13"/>
        <v>24</v>
      </c>
      <c r="G17" s="61">
        <f t="shared" si="13"/>
        <v>0</v>
      </c>
      <c r="H17" s="61">
        <f t="shared" si="13"/>
        <v>36</v>
      </c>
      <c r="I17" s="61">
        <f t="shared" si="13"/>
        <v>108</v>
      </c>
      <c r="J17" s="61">
        <f t="shared" si="13"/>
        <v>24</v>
      </c>
      <c r="K17" s="61">
        <f t="shared" si="13"/>
        <v>24</v>
      </c>
      <c r="L17" s="61">
        <f t="shared" si="13"/>
        <v>24</v>
      </c>
      <c r="M17" s="61">
        <f t="shared" si="13"/>
        <v>0</v>
      </c>
      <c r="N17" s="61">
        <f t="shared" si="13"/>
        <v>36</v>
      </c>
      <c r="O17" s="61">
        <f t="shared" si="13"/>
        <v>108</v>
      </c>
      <c r="P17" s="61">
        <f t="shared" si="13"/>
        <v>24</v>
      </c>
      <c r="Q17" s="61">
        <f t="shared" si="13"/>
        <v>24</v>
      </c>
      <c r="R17" s="61">
        <f t="shared" si="13"/>
        <v>24</v>
      </c>
      <c r="S17" s="61">
        <f t="shared" si="13"/>
        <v>0</v>
      </c>
      <c r="T17" s="61">
        <f t="shared" si="13"/>
        <v>36</v>
      </c>
      <c r="U17" s="61">
        <f t="shared" si="13"/>
        <v>108</v>
      </c>
      <c r="V17" s="61">
        <f t="shared" si="13"/>
        <v>24</v>
      </c>
      <c r="W17" s="61">
        <f t="shared" si="13"/>
        <v>24</v>
      </c>
      <c r="X17" s="61">
        <f t="shared" si="13"/>
        <v>24</v>
      </c>
      <c r="Y17" s="61">
        <f t="shared" si="13"/>
        <v>0</v>
      </c>
      <c r="Z17" s="61">
        <f t="shared" si="13"/>
        <v>36</v>
      </c>
      <c r="AA17" s="61">
        <f t="shared" si="13"/>
        <v>108</v>
      </c>
      <c r="AB17" s="61">
        <f t="shared" si="13"/>
        <v>24</v>
      </c>
      <c r="AC17" s="61">
        <f t="shared" si="13"/>
        <v>24</v>
      </c>
      <c r="AD17" s="61">
        <f t="shared" si="13"/>
        <v>24</v>
      </c>
      <c r="AE17" s="61">
        <f t="shared" si="13"/>
        <v>0</v>
      </c>
      <c r="AF17" s="61">
        <f t="shared" si="13"/>
        <v>36</v>
      </c>
      <c r="AG17" s="61">
        <f t="shared" si="13"/>
        <v>108</v>
      </c>
      <c r="AH17" s="61">
        <f t="shared" si="13"/>
        <v>24</v>
      </c>
      <c r="AI17" s="61">
        <f t="shared" si="13"/>
        <v>24</v>
      </c>
      <c r="AJ17" s="61">
        <f t="shared" si="13"/>
        <v>24</v>
      </c>
      <c r="AK17" s="61">
        <f t="shared" si="13"/>
        <v>0</v>
      </c>
      <c r="AL17" s="61">
        <f t="shared" si="13"/>
        <v>36</v>
      </c>
      <c r="AM17" s="61">
        <f t="shared" si="13"/>
        <v>108</v>
      </c>
      <c r="AN17" s="61">
        <f aca="true" t="shared" si="14" ref="AN17:AY17">SUM(AN7:AN16)</f>
        <v>24</v>
      </c>
      <c r="AO17" s="61">
        <f t="shared" si="14"/>
        <v>24</v>
      </c>
      <c r="AP17" s="61">
        <f t="shared" si="14"/>
        <v>24</v>
      </c>
      <c r="AQ17" s="61">
        <f>SUM(AQ7:AQ16)</f>
        <v>0</v>
      </c>
      <c r="AR17" s="61">
        <f>SUM(AR7:AR16)</f>
        <v>36</v>
      </c>
      <c r="AS17" s="61">
        <f t="shared" si="14"/>
        <v>108</v>
      </c>
      <c r="AT17" s="61">
        <f t="shared" si="14"/>
        <v>24</v>
      </c>
      <c r="AU17" s="61">
        <f t="shared" si="14"/>
        <v>24</v>
      </c>
      <c r="AV17" s="61">
        <f t="shared" si="14"/>
        <v>24</v>
      </c>
      <c r="AW17" s="61">
        <f>SUM(AW7:AW16)</f>
        <v>0</v>
      </c>
      <c r="AX17" s="61">
        <f>SUM(AX7:AX16)</f>
        <v>36</v>
      </c>
      <c r="AY17" s="61">
        <f t="shared" si="14"/>
        <v>108</v>
      </c>
      <c r="AZ17" s="61">
        <f aca="true" t="shared" si="15" ref="AZ17:BE17">SUM(AZ7:AZ16)</f>
        <v>24</v>
      </c>
      <c r="BA17" s="61">
        <f t="shared" si="15"/>
        <v>24</v>
      </c>
      <c r="BB17" s="61">
        <f t="shared" si="15"/>
        <v>24</v>
      </c>
      <c r="BC17" s="61">
        <f t="shared" si="15"/>
        <v>0</v>
      </c>
      <c r="BD17" s="61">
        <f t="shared" si="15"/>
        <v>36</v>
      </c>
      <c r="BE17" s="61">
        <f t="shared" si="15"/>
        <v>108</v>
      </c>
      <c r="BH17" s="2">
        <f t="shared" si="0"/>
        <v>972</v>
      </c>
      <c r="BI17" s="2">
        <f>27*8</f>
        <v>216</v>
      </c>
    </row>
  </sheetData>
  <mergeCells count="15">
    <mergeCell ref="B6:C6"/>
    <mergeCell ref="AZ5:BE5"/>
    <mergeCell ref="B7:B16"/>
    <mergeCell ref="V5:AA5"/>
    <mergeCell ref="AB5:AG5"/>
    <mergeCell ref="AH5:AM5"/>
    <mergeCell ref="B5:C5"/>
    <mergeCell ref="D5:I5"/>
    <mergeCell ref="BI5:BI6"/>
    <mergeCell ref="BH5:BH6"/>
    <mergeCell ref="J5:O5"/>
    <mergeCell ref="P5:U5"/>
    <mergeCell ref="AT5:AY5"/>
    <mergeCell ref="AN5:AS5"/>
    <mergeCell ref="BF5:BG5"/>
  </mergeCells>
  <printOptions horizontalCentered="1"/>
  <pageMargins left="0.57" right="0.57" top="0.984251968503937" bottom="0.984251968503937" header="0.5118110236220472" footer="0.5118110236220472"/>
  <pageSetup fitToHeight="1" fitToWidth="1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B1:AV85"/>
  <sheetViews>
    <sheetView workbookViewId="0" topLeftCell="K1">
      <selection activeCell="AT32" sqref="AT32"/>
    </sheetView>
  </sheetViews>
  <sheetFormatPr defaultColWidth="9.00390625" defaultRowHeight="12.75"/>
  <cols>
    <col min="1" max="1" width="2.125" style="0" customWidth="1"/>
    <col min="2" max="2" width="3.75390625" style="0" customWidth="1"/>
    <col min="3" max="3" width="6.875" style="0" customWidth="1"/>
    <col min="4" max="4" width="6.25390625" style="0" customWidth="1"/>
    <col min="5" max="5" width="3.375" style="0" customWidth="1"/>
    <col min="6" max="6" width="3.75390625" style="0" customWidth="1"/>
    <col min="7" max="7" width="3.125" style="0" bestFit="1" customWidth="1"/>
    <col min="8" max="9" width="7.25390625" style="0" customWidth="1"/>
    <col min="10" max="10" width="2.625" style="0" bestFit="1" customWidth="1"/>
    <col min="11" max="11" width="3.375" style="0" customWidth="1"/>
    <col min="12" max="12" width="3.125" style="0" bestFit="1" customWidth="1"/>
    <col min="13" max="14" width="7.25390625" style="0" customWidth="1"/>
    <col min="15" max="15" width="2.625" style="0" bestFit="1" customWidth="1"/>
    <col min="16" max="16" width="3.875" style="0" customWidth="1"/>
    <col min="17" max="17" width="3.125" style="0" bestFit="1" customWidth="1"/>
    <col min="18" max="19" width="7.25390625" style="0" customWidth="1"/>
    <col min="20" max="20" width="2.625" style="0" bestFit="1" customWidth="1"/>
    <col min="21" max="21" width="4.125" style="0" customWidth="1"/>
    <col min="22" max="22" width="3.625" style="0" customWidth="1"/>
    <col min="23" max="23" width="7.25390625" style="0" customWidth="1"/>
    <col min="24" max="24" width="6.625" style="0" customWidth="1"/>
    <col min="25" max="25" width="3.00390625" style="0" customWidth="1"/>
    <col min="26" max="26" width="2.75390625" style="0" customWidth="1"/>
    <col min="27" max="27" width="3.625" style="0" customWidth="1"/>
    <col min="28" max="29" width="7.25390625" style="0" customWidth="1"/>
    <col min="30" max="30" width="3.00390625" style="0" customWidth="1"/>
    <col min="31" max="31" width="2.375" style="0" customWidth="1"/>
    <col min="32" max="32" width="3.125" style="0" customWidth="1"/>
    <col min="33" max="34" width="7.25390625" style="0" customWidth="1"/>
    <col min="35" max="35" width="2.625" style="0" bestFit="1" customWidth="1"/>
    <col min="36" max="36" width="2.875" style="0" customWidth="1"/>
    <col min="37" max="37" width="3.125" style="0" customWidth="1"/>
    <col min="38" max="39" width="7.25390625" style="0" customWidth="1"/>
    <col min="40" max="40" width="2.625" style="0" customWidth="1"/>
    <col min="41" max="41" width="3.00390625" style="0" customWidth="1"/>
    <col min="42" max="42" width="2.75390625" style="0" customWidth="1"/>
    <col min="43" max="44" width="7.25390625" style="0" customWidth="1"/>
    <col min="45" max="45" width="2.875" style="0" customWidth="1"/>
    <col min="46" max="46" width="3.75390625" style="0" customWidth="1"/>
    <col min="47" max="47" width="6.875" style="0" customWidth="1"/>
    <col min="48" max="48" width="5.75390625" style="0" customWidth="1"/>
  </cols>
  <sheetData>
    <row r="1" spans="3:48" ht="15.75">
      <c r="C1" s="184" t="s">
        <v>17</v>
      </c>
      <c r="D1" s="184"/>
      <c r="H1" s="184" t="s">
        <v>18</v>
      </c>
      <c r="I1" s="184"/>
      <c r="M1" s="184" t="s">
        <v>19</v>
      </c>
      <c r="N1" s="184"/>
      <c r="R1" s="184" t="s">
        <v>20</v>
      </c>
      <c r="S1" s="184"/>
      <c r="W1" s="184" t="s">
        <v>21</v>
      </c>
      <c r="X1" s="184"/>
      <c r="AB1" s="184" t="s">
        <v>22</v>
      </c>
      <c r="AC1" s="184"/>
      <c r="AG1" s="184" t="s">
        <v>23</v>
      </c>
      <c r="AH1" s="184"/>
      <c r="AL1" s="184" t="s">
        <v>31</v>
      </c>
      <c r="AM1" s="184"/>
      <c r="AQ1" s="184" t="s">
        <v>32</v>
      </c>
      <c r="AR1" s="184"/>
      <c r="AU1" s="125">
        <v>0.05</v>
      </c>
      <c r="AV1" s="126">
        <v>4.5</v>
      </c>
    </row>
    <row r="2" spans="3:48" ht="12.75">
      <c r="C2" s="3" t="s">
        <v>0</v>
      </c>
      <c r="D2" s="3" t="s">
        <v>1</v>
      </c>
      <c r="E2" s="4"/>
      <c r="F2" s="4"/>
      <c r="G2" s="4"/>
      <c r="H2" s="3" t="s">
        <v>0</v>
      </c>
      <c r="I2" s="3" t="s">
        <v>1</v>
      </c>
      <c r="J2" s="4"/>
      <c r="K2" s="4"/>
      <c r="L2" s="4"/>
      <c r="M2" s="3" t="s">
        <v>0</v>
      </c>
      <c r="N2" s="3" t="s">
        <v>1</v>
      </c>
      <c r="O2" s="4"/>
      <c r="P2" s="4"/>
      <c r="Q2" s="4"/>
      <c r="R2" s="3" t="s">
        <v>0</v>
      </c>
      <c r="S2" s="3" t="s">
        <v>1</v>
      </c>
      <c r="V2" s="4"/>
      <c r="W2" s="3" t="s">
        <v>0</v>
      </c>
      <c r="X2" s="3" t="s">
        <v>1</v>
      </c>
      <c r="AB2" s="3" t="s">
        <v>0</v>
      </c>
      <c r="AC2" s="3" t="s">
        <v>1</v>
      </c>
      <c r="AG2" s="3" t="s">
        <v>0</v>
      </c>
      <c r="AH2" s="3" t="s">
        <v>1</v>
      </c>
      <c r="AU2" s="127">
        <v>0.15</v>
      </c>
      <c r="AV2" s="128">
        <v>5.25</v>
      </c>
    </row>
    <row r="3" spans="2:48" ht="12.75">
      <c r="B3" s="11">
        <f>Zapisy!E4</f>
        <v>1</v>
      </c>
      <c r="C3" s="1"/>
      <c r="D3" s="1"/>
      <c r="G3" s="7">
        <f>Zapisy!M4</f>
        <v>4</v>
      </c>
      <c r="H3" s="1"/>
      <c r="I3" s="1"/>
      <c r="L3" s="7">
        <f>Zapisy!U4</f>
        <v>7</v>
      </c>
      <c r="M3" s="1"/>
      <c r="N3" s="1"/>
      <c r="Q3" s="7">
        <f>Zapisy!E29</f>
        <v>10</v>
      </c>
      <c r="R3" s="1"/>
      <c r="S3" s="1"/>
      <c r="V3" s="7">
        <f>Zapisy!M29</f>
        <v>13</v>
      </c>
      <c r="W3" s="1"/>
      <c r="X3" s="1"/>
      <c r="AA3" s="7">
        <f>Zapisy!U29</f>
        <v>16</v>
      </c>
      <c r="AB3" s="6"/>
      <c r="AC3" s="6"/>
      <c r="AD3" s="8"/>
      <c r="AF3" s="7">
        <f>Zapisy!E54</f>
        <v>19</v>
      </c>
      <c r="AG3" s="6"/>
      <c r="AH3" s="6"/>
      <c r="AI3" s="8"/>
      <c r="AK3" s="7">
        <f>Zapisy!M54</f>
        <v>22</v>
      </c>
      <c r="AL3" s="1"/>
      <c r="AM3" s="1"/>
      <c r="AN3" s="8"/>
      <c r="AP3" s="7">
        <f>Zapisy!U54</f>
        <v>25</v>
      </c>
      <c r="AQ3" s="1"/>
      <c r="AR3" s="1"/>
      <c r="AS3" s="8"/>
      <c r="AU3" s="127">
        <v>0.3</v>
      </c>
      <c r="AV3" s="128">
        <v>6.25</v>
      </c>
    </row>
    <row r="4" spans="2:48" ht="12.75">
      <c r="B4" s="12">
        <f>Zapisy!E5</f>
        <v>3</v>
      </c>
      <c r="C4" s="19">
        <f>Zapisy!F5</f>
        <v>0</v>
      </c>
      <c r="D4" s="19">
        <f>Zapisy!G5</f>
        <v>0</v>
      </c>
      <c r="E4" s="12">
        <f>Zapisy!H5</f>
        <v>6</v>
      </c>
      <c r="G4" s="12">
        <f>Zapisy!M5</f>
        <v>8</v>
      </c>
      <c r="H4" s="19">
        <f>Zapisy!N5</f>
        <v>0</v>
      </c>
      <c r="I4" s="19">
        <f>Zapisy!O5</f>
        <v>0</v>
      </c>
      <c r="J4" s="12">
        <f>Zapisy!P5</f>
        <v>9</v>
      </c>
      <c r="L4" s="12">
        <f>Zapisy!U5</f>
        <v>6</v>
      </c>
      <c r="M4" s="19">
        <f>Zapisy!V5</f>
        <v>0</v>
      </c>
      <c r="N4" s="19">
        <f>Zapisy!W5</f>
        <v>0</v>
      </c>
      <c r="O4" s="12">
        <f>Zapisy!X5</f>
        <v>4</v>
      </c>
      <c r="Q4" s="12">
        <f>Zapisy!E30</f>
        <v>7</v>
      </c>
      <c r="R4" s="19">
        <f>Zapisy!F30</f>
        <v>0</v>
      </c>
      <c r="S4" s="19">
        <f>Zapisy!G30</f>
        <v>0</v>
      </c>
      <c r="T4" s="12">
        <f>Zapisy!H30</f>
        <v>5</v>
      </c>
      <c r="V4" s="12">
        <f>Zapisy!M30</f>
        <v>8</v>
      </c>
      <c r="W4" s="19">
        <f>Zapisy!N30</f>
        <v>0</v>
      </c>
      <c r="X4" s="19">
        <f>Zapisy!O30</f>
        <v>0</v>
      </c>
      <c r="Y4" s="12">
        <f>Zapisy!P30</f>
        <v>6</v>
      </c>
      <c r="AA4" s="12">
        <f>Zapisy!U30</f>
        <v>9</v>
      </c>
      <c r="AB4" s="19">
        <f>Zapisy!V30</f>
        <v>0</v>
      </c>
      <c r="AC4" s="19">
        <f>Zapisy!W30</f>
        <v>0</v>
      </c>
      <c r="AD4" s="12">
        <f>Zapisy!X30</f>
        <v>7</v>
      </c>
      <c r="AF4" s="12">
        <f>Zapisy!E55</f>
        <v>1</v>
      </c>
      <c r="AG4" s="19">
        <f>Zapisy!F55</f>
        <v>0</v>
      </c>
      <c r="AH4" s="19">
        <f>Zapisy!G55</f>
        <v>0</v>
      </c>
      <c r="AI4" s="12">
        <f>Zapisy!H55</f>
        <v>8</v>
      </c>
      <c r="AK4" s="12">
        <f>Zapisy!M55</f>
        <v>3</v>
      </c>
      <c r="AL4" s="19">
        <f>Zapisy!N55</f>
        <v>0</v>
      </c>
      <c r="AM4" s="19">
        <f>Zapisy!O55</f>
        <v>0</v>
      </c>
      <c r="AN4" s="12">
        <f>Zapisy!P55</f>
        <v>7</v>
      </c>
      <c r="AP4" s="12">
        <f>Zapisy!U55</f>
        <v>2</v>
      </c>
      <c r="AQ4" s="19">
        <f>Zapisy!V55</f>
        <v>0</v>
      </c>
      <c r="AR4" s="19">
        <f>Zapisy!W55</f>
        <v>0</v>
      </c>
      <c r="AS4" s="12">
        <f>Zapisy!X55</f>
        <v>5</v>
      </c>
      <c r="AU4" s="127">
        <v>0.5</v>
      </c>
      <c r="AV4" s="128">
        <v>7.5</v>
      </c>
    </row>
    <row r="5" spans="2:48" ht="12.75">
      <c r="B5" s="12">
        <f>Zapisy!E6</f>
        <v>5</v>
      </c>
      <c r="C5" s="19">
        <f>Zapisy!F6</f>
        <v>0</v>
      </c>
      <c r="D5" s="19">
        <f>Zapisy!G6</f>
        <v>0</v>
      </c>
      <c r="E5" s="12">
        <f>Zapisy!H6</f>
        <v>9</v>
      </c>
      <c r="G5" s="12">
        <f>Zapisy!M6</f>
        <v>4</v>
      </c>
      <c r="H5" s="19">
        <f>Zapisy!N6</f>
        <v>0</v>
      </c>
      <c r="I5" s="19">
        <f>Zapisy!O6</f>
        <v>0</v>
      </c>
      <c r="J5" s="12">
        <f>Zapisy!P6</f>
        <v>7</v>
      </c>
      <c r="L5" s="12">
        <f>Zapisy!U6</f>
        <v>9</v>
      </c>
      <c r="M5" s="19">
        <f>Zapisy!V6</f>
        <v>0</v>
      </c>
      <c r="N5" s="19">
        <f>Zapisy!W6</f>
        <v>0</v>
      </c>
      <c r="O5" s="12">
        <f>Zapisy!X6</f>
        <v>1</v>
      </c>
      <c r="Q5" s="12">
        <f>Zapisy!E31</f>
        <v>1</v>
      </c>
      <c r="R5" s="19">
        <f>Zapisy!F31</f>
        <v>0</v>
      </c>
      <c r="S5" s="19">
        <f>Zapisy!G31</f>
        <v>0</v>
      </c>
      <c r="T5" s="12">
        <f>Zapisy!H31</f>
        <v>2</v>
      </c>
      <c r="V5" s="12">
        <f>Zapisy!M31</f>
        <v>2</v>
      </c>
      <c r="W5" s="19">
        <f>Zapisy!N31</f>
        <v>0</v>
      </c>
      <c r="X5" s="19">
        <f>Zapisy!O31</f>
        <v>0</v>
      </c>
      <c r="Y5" s="12">
        <f>Zapisy!P31</f>
        <v>3</v>
      </c>
      <c r="AA5" s="12">
        <f>Zapisy!U31</f>
        <v>3</v>
      </c>
      <c r="AB5" s="19">
        <f>Zapisy!V31</f>
        <v>0</v>
      </c>
      <c r="AC5" s="19">
        <f>Zapisy!W31</f>
        <v>0</v>
      </c>
      <c r="AD5" s="12">
        <f>Zapisy!X31</f>
        <v>4</v>
      </c>
      <c r="AF5" s="12">
        <f>Zapisy!E56</f>
        <v>4</v>
      </c>
      <c r="AG5" s="19">
        <f>Zapisy!F56</f>
        <v>0</v>
      </c>
      <c r="AH5" s="19">
        <f>Zapisy!G56</f>
        <v>0</v>
      </c>
      <c r="AI5" s="12">
        <f>Zapisy!H56</f>
        <v>5</v>
      </c>
      <c r="AK5" s="12">
        <f>Zapisy!M56</f>
        <v>2</v>
      </c>
      <c r="AL5" s="19">
        <f>Zapisy!N56</f>
        <v>0</v>
      </c>
      <c r="AM5" s="19">
        <f>Zapisy!O56</f>
        <v>0</v>
      </c>
      <c r="AN5" s="12">
        <f>Zapisy!P56</f>
        <v>9</v>
      </c>
      <c r="AP5" s="12">
        <f>Zapisy!U56</f>
        <v>4</v>
      </c>
      <c r="AQ5" s="19">
        <f>Zapisy!V56</f>
        <v>0</v>
      </c>
      <c r="AR5" s="19">
        <f>Zapisy!W56</f>
        <v>0</v>
      </c>
      <c r="AS5" s="12">
        <f>Zapisy!X56</f>
        <v>8</v>
      </c>
      <c r="AU5" s="129"/>
      <c r="AV5" s="130">
        <v>9</v>
      </c>
    </row>
    <row r="6" spans="2:45" ht="12.75">
      <c r="B6" s="12">
        <f>Zapisy!E7</f>
        <v>4</v>
      </c>
      <c r="C6" s="19">
        <f>Zapisy!F7</f>
        <v>0</v>
      </c>
      <c r="D6" s="19">
        <f>Zapisy!G7</f>
        <v>0</v>
      </c>
      <c r="E6" s="12">
        <f>Zapisy!H7</f>
        <v>2</v>
      </c>
      <c r="G6" s="12">
        <f>Zapisy!M7</f>
        <v>6</v>
      </c>
      <c r="H6" s="19">
        <f>Zapisy!N7</f>
        <v>0</v>
      </c>
      <c r="I6" s="19">
        <f>Zapisy!O7</f>
        <v>0</v>
      </c>
      <c r="J6" s="12">
        <f>Zapisy!P7</f>
        <v>1</v>
      </c>
      <c r="L6" s="12">
        <f>Zapisy!U7</f>
        <v>5</v>
      </c>
      <c r="M6" s="19">
        <f>Zapisy!V7</f>
        <v>0</v>
      </c>
      <c r="N6" s="19">
        <f>Zapisy!W7</f>
        <v>0</v>
      </c>
      <c r="O6" s="12">
        <f>Zapisy!X7</f>
        <v>8</v>
      </c>
      <c r="Q6" s="12">
        <f>Zapisy!E32</f>
        <v>6</v>
      </c>
      <c r="R6" s="19">
        <f>Zapisy!F32</f>
        <v>0</v>
      </c>
      <c r="S6" s="19">
        <f>Zapisy!G32</f>
        <v>0</v>
      </c>
      <c r="T6" s="12">
        <f>Zapisy!H32</f>
        <v>9</v>
      </c>
      <c r="V6" s="12">
        <f>Zapisy!M32</f>
        <v>7</v>
      </c>
      <c r="W6" s="19">
        <f>Zapisy!N32</f>
        <v>0</v>
      </c>
      <c r="X6" s="19">
        <f>Zapisy!O32</f>
        <v>0</v>
      </c>
      <c r="Y6" s="12">
        <f>Zapisy!P32</f>
        <v>1</v>
      </c>
      <c r="AA6" s="12">
        <f>Zapisy!U32</f>
        <v>8</v>
      </c>
      <c r="AB6" s="19">
        <f>Zapisy!V32</f>
        <v>0</v>
      </c>
      <c r="AC6" s="19">
        <f>Zapisy!W32</f>
        <v>0</v>
      </c>
      <c r="AD6" s="12">
        <f>Zapisy!X32</f>
        <v>2</v>
      </c>
      <c r="AF6" s="12">
        <f>Zapisy!E57</f>
        <v>9</v>
      </c>
      <c r="AG6" s="19">
        <f>Zapisy!F57</f>
        <v>0</v>
      </c>
      <c r="AH6" s="19">
        <f>Zapisy!G57</f>
        <v>0</v>
      </c>
      <c r="AI6" s="12">
        <f>Zapisy!H57</f>
        <v>3</v>
      </c>
      <c r="AK6" s="12">
        <f>Zapisy!M57</f>
        <v>5</v>
      </c>
      <c r="AL6" s="19">
        <f>Zapisy!N57</f>
        <v>0</v>
      </c>
      <c r="AM6" s="19">
        <f>Zapisy!O57</f>
        <v>0</v>
      </c>
      <c r="AN6" s="12">
        <f>Zapisy!P57</f>
        <v>6</v>
      </c>
      <c r="AP6" s="12">
        <f>Zapisy!U57</f>
        <v>3</v>
      </c>
      <c r="AQ6" s="19">
        <f>Zapisy!V57</f>
        <v>0</v>
      </c>
      <c r="AR6" s="19">
        <f>Zapisy!W57</f>
        <v>0</v>
      </c>
      <c r="AS6" s="12">
        <f>Zapisy!X57</f>
        <v>1</v>
      </c>
    </row>
    <row r="7" spans="2:45" ht="12.75">
      <c r="B7" s="12">
        <f>Zapisy!E8</f>
        <v>7</v>
      </c>
      <c r="C7" s="19">
        <f>Zapisy!F8</f>
        <v>0</v>
      </c>
      <c r="D7" s="19">
        <f>Zapisy!G8</f>
        <v>0</v>
      </c>
      <c r="E7" s="12">
        <f>Zapisy!H8</f>
        <v>8</v>
      </c>
      <c r="G7" s="12">
        <f>Zapisy!M8</f>
        <v>5</v>
      </c>
      <c r="H7" s="19">
        <f>Zapisy!N8</f>
        <v>0</v>
      </c>
      <c r="I7" s="19">
        <f>Zapisy!O8</f>
        <v>0</v>
      </c>
      <c r="J7" s="12">
        <f>Zapisy!P8</f>
        <v>3</v>
      </c>
      <c r="L7" s="12">
        <f>Zapisy!U8</f>
        <v>7</v>
      </c>
      <c r="M7" s="19">
        <f>Zapisy!V8</f>
        <v>0</v>
      </c>
      <c r="N7" s="19">
        <f>Zapisy!W8</f>
        <v>0</v>
      </c>
      <c r="O7" s="12">
        <f>Zapisy!X8</f>
        <v>2</v>
      </c>
      <c r="Q7" s="12">
        <f>Zapisy!E33</f>
        <v>8</v>
      </c>
      <c r="R7" s="19">
        <f>Zapisy!F33</f>
        <v>0</v>
      </c>
      <c r="S7" s="19">
        <f>Zapisy!G33</f>
        <v>0</v>
      </c>
      <c r="T7" s="12">
        <f>Zapisy!H33</f>
        <v>3</v>
      </c>
      <c r="V7" s="12">
        <f>Zapisy!M33</f>
        <v>9</v>
      </c>
      <c r="W7" s="19">
        <f>Zapisy!N33</f>
        <v>0</v>
      </c>
      <c r="X7" s="19">
        <f>Zapisy!O33</f>
        <v>0</v>
      </c>
      <c r="Y7" s="12">
        <f>Zapisy!P33</f>
        <v>4</v>
      </c>
      <c r="AA7" s="12">
        <f>Zapisy!U33</f>
        <v>1</v>
      </c>
      <c r="AB7" s="19">
        <f>Zapisy!V33</f>
        <v>0</v>
      </c>
      <c r="AC7" s="19">
        <f>Zapisy!W33</f>
        <v>0</v>
      </c>
      <c r="AD7" s="12">
        <f>Zapisy!X33</f>
        <v>5</v>
      </c>
      <c r="AF7" s="12">
        <f>Zapisy!E58</f>
        <v>2</v>
      </c>
      <c r="AG7" s="19">
        <f>Zapisy!F58</f>
        <v>0</v>
      </c>
      <c r="AH7" s="19">
        <f>Zapisy!G58</f>
        <v>0</v>
      </c>
      <c r="AI7" s="12">
        <f>Zapisy!H58</f>
        <v>6</v>
      </c>
      <c r="AK7" s="12">
        <f>Zapisy!M58</f>
        <v>1</v>
      </c>
      <c r="AL7" s="19">
        <f>Zapisy!N58</f>
        <v>0</v>
      </c>
      <c r="AM7" s="19">
        <f>Zapisy!O58</f>
        <v>0</v>
      </c>
      <c r="AN7" s="12">
        <f>Zapisy!P58</f>
        <v>4</v>
      </c>
      <c r="AP7" s="12">
        <f>Zapisy!U58</f>
        <v>6</v>
      </c>
      <c r="AQ7" s="19">
        <f>Zapisy!V58</f>
        <v>0</v>
      </c>
      <c r="AR7" s="19">
        <f>Zapisy!W58</f>
        <v>0</v>
      </c>
      <c r="AS7" s="12">
        <f>Zapisy!X58</f>
        <v>7</v>
      </c>
    </row>
    <row r="8" spans="2:45" ht="12.75" hidden="1">
      <c r="B8" s="12">
        <f aca="true" t="shared" si="0" ref="B8:B15">B4</f>
        <v>3</v>
      </c>
      <c r="C8" s="71">
        <f>C4-D4</f>
        <v>0</v>
      </c>
      <c r="D8" s="72"/>
      <c r="E8" s="12">
        <f aca="true" t="shared" si="1" ref="E8:E15">E4</f>
        <v>6</v>
      </c>
      <c r="G8" s="12">
        <f aca="true" t="shared" si="2" ref="G8:G15">G4</f>
        <v>8</v>
      </c>
      <c r="H8" s="71">
        <f>H4-I4</f>
        <v>0</v>
      </c>
      <c r="I8" s="72"/>
      <c r="J8" s="12">
        <f aca="true" t="shared" si="3" ref="J8:J15">J4</f>
        <v>9</v>
      </c>
      <c r="L8" s="12">
        <f aca="true" t="shared" si="4" ref="L8:L15">L4</f>
        <v>6</v>
      </c>
      <c r="M8" s="71">
        <f>M4-N4</f>
        <v>0</v>
      </c>
      <c r="N8" s="72"/>
      <c r="O8" s="12">
        <f aca="true" t="shared" si="5" ref="O8:O15">O4</f>
        <v>4</v>
      </c>
      <c r="Q8" s="12">
        <f aca="true" t="shared" si="6" ref="Q8:Q15">Q4</f>
        <v>7</v>
      </c>
      <c r="R8" s="71">
        <f>R4-S4</f>
        <v>0</v>
      </c>
      <c r="S8" s="72"/>
      <c r="T8" s="12">
        <f aca="true" t="shared" si="7" ref="T8:T15">T4</f>
        <v>5</v>
      </c>
      <c r="V8" s="12">
        <f aca="true" t="shared" si="8" ref="V8:V15">V4</f>
        <v>8</v>
      </c>
      <c r="W8" s="71">
        <f>W4-X4</f>
        <v>0</v>
      </c>
      <c r="X8" s="72"/>
      <c r="Y8" s="12">
        <f aca="true" t="shared" si="9" ref="Y8:Y15">Y4</f>
        <v>6</v>
      </c>
      <c r="AA8" s="12">
        <f aca="true" t="shared" si="10" ref="AA8:AA15">AA4</f>
        <v>9</v>
      </c>
      <c r="AB8" s="71">
        <f>AB4-AC4</f>
        <v>0</v>
      </c>
      <c r="AC8" s="72"/>
      <c r="AD8" s="12">
        <f aca="true" t="shared" si="11" ref="AD8:AD15">AD4</f>
        <v>7</v>
      </c>
      <c r="AF8" s="12">
        <f aca="true" t="shared" si="12" ref="AF8:AF15">AF4</f>
        <v>1</v>
      </c>
      <c r="AG8" s="71">
        <f>AG4-AH4</f>
        <v>0</v>
      </c>
      <c r="AH8" s="72"/>
      <c r="AI8" s="12">
        <f aca="true" t="shared" si="13" ref="AI8:AI15">AI4</f>
        <v>8</v>
      </c>
      <c r="AK8" s="12">
        <f aca="true" t="shared" si="14" ref="AK8:AK15">AK4</f>
        <v>3</v>
      </c>
      <c r="AL8" s="71">
        <f>AL4-AM4</f>
        <v>0</v>
      </c>
      <c r="AM8" s="72"/>
      <c r="AN8" s="12">
        <f aca="true" t="shared" si="15" ref="AN8:AN15">AN4</f>
        <v>7</v>
      </c>
      <c r="AP8" s="12">
        <f aca="true" t="shared" si="16" ref="AP8:AP15">AP4</f>
        <v>2</v>
      </c>
      <c r="AQ8" s="71">
        <f>AQ4-AR4</f>
        <v>0</v>
      </c>
      <c r="AR8" s="72"/>
      <c r="AS8" s="12">
        <f aca="true" t="shared" si="17" ref="AS8:AS15">AS4</f>
        <v>5</v>
      </c>
    </row>
    <row r="9" spans="2:45" ht="12.75" hidden="1">
      <c r="B9" s="12">
        <f t="shared" si="0"/>
        <v>5</v>
      </c>
      <c r="C9" s="71">
        <f>C5-D5</f>
        <v>0</v>
      </c>
      <c r="D9" s="72"/>
      <c r="E9" s="12">
        <f t="shared" si="1"/>
        <v>9</v>
      </c>
      <c r="G9" s="12">
        <f t="shared" si="2"/>
        <v>4</v>
      </c>
      <c r="H9" s="71">
        <f>H5-I5</f>
        <v>0</v>
      </c>
      <c r="I9" s="72"/>
      <c r="J9" s="12">
        <f t="shared" si="3"/>
        <v>7</v>
      </c>
      <c r="L9" s="12">
        <f t="shared" si="4"/>
        <v>9</v>
      </c>
      <c r="M9" s="71">
        <f>M5-N5</f>
        <v>0</v>
      </c>
      <c r="N9" s="72"/>
      <c r="O9" s="12">
        <f t="shared" si="5"/>
        <v>1</v>
      </c>
      <c r="Q9" s="12">
        <f t="shared" si="6"/>
        <v>1</v>
      </c>
      <c r="R9" s="71">
        <f>R5-S5</f>
        <v>0</v>
      </c>
      <c r="S9" s="72"/>
      <c r="T9" s="12">
        <f t="shared" si="7"/>
        <v>2</v>
      </c>
      <c r="V9" s="12">
        <f t="shared" si="8"/>
        <v>2</v>
      </c>
      <c r="W9" s="71">
        <f>W5-X5</f>
        <v>0</v>
      </c>
      <c r="X9" s="72"/>
      <c r="Y9" s="12">
        <f t="shared" si="9"/>
        <v>3</v>
      </c>
      <c r="AA9" s="12">
        <f t="shared" si="10"/>
        <v>3</v>
      </c>
      <c r="AB9" s="71">
        <f>AB5-AC5</f>
        <v>0</v>
      </c>
      <c r="AC9" s="72"/>
      <c r="AD9" s="12">
        <f t="shared" si="11"/>
        <v>4</v>
      </c>
      <c r="AF9" s="12">
        <f t="shared" si="12"/>
        <v>4</v>
      </c>
      <c r="AG9" s="71">
        <f>AG5-AH5</f>
        <v>0</v>
      </c>
      <c r="AH9" s="72"/>
      <c r="AI9" s="12">
        <f t="shared" si="13"/>
        <v>5</v>
      </c>
      <c r="AK9" s="12">
        <f t="shared" si="14"/>
        <v>2</v>
      </c>
      <c r="AL9" s="71">
        <f>AL5-AM5</f>
        <v>0</v>
      </c>
      <c r="AM9" s="72"/>
      <c r="AN9" s="12">
        <f t="shared" si="15"/>
        <v>9</v>
      </c>
      <c r="AP9" s="12">
        <f t="shared" si="16"/>
        <v>4</v>
      </c>
      <c r="AQ9" s="71">
        <f>AQ5-AR5</f>
        <v>0</v>
      </c>
      <c r="AR9" s="72"/>
      <c r="AS9" s="12">
        <f t="shared" si="17"/>
        <v>8</v>
      </c>
    </row>
    <row r="10" spans="2:45" ht="12.75" hidden="1">
      <c r="B10" s="12">
        <f t="shared" si="0"/>
        <v>4</v>
      </c>
      <c r="C10" s="71">
        <f>C6-D6</f>
        <v>0</v>
      </c>
      <c r="D10" s="72"/>
      <c r="E10" s="12">
        <f t="shared" si="1"/>
        <v>2</v>
      </c>
      <c r="G10" s="12">
        <f t="shared" si="2"/>
        <v>6</v>
      </c>
      <c r="H10" s="71">
        <f>H6-I6</f>
        <v>0</v>
      </c>
      <c r="I10" s="72"/>
      <c r="J10" s="12">
        <f t="shared" si="3"/>
        <v>1</v>
      </c>
      <c r="L10" s="12">
        <f t="shared" si="4"/>
        <v>5</v>
      </c>
      <c r="M10" s="71">
        <f>M6-N6</f>
        <v>0</v>
      </c>
      <c r="N10" s="72"/>
      <c r="O10" s="12">
        <f t="shared" si="5"/>
        <v>8</v>
      </c>
      <c r="Q10" s="12">
        <f t="shared" si="6"/>
        <v>6</v>
      </c>
      <c r="R10" s="71">
        <f>R6-S6</f>
        <v>0</v>
      </c>
      <c r="S10" s="72"/>
      <c r="T10" s="12">
        <f t="shared" si="7"/>
        <v>9</v>
      </c>
      <c r="V10" s="12">
        <f t="shared" si="8"/>
        <v>7</v>
      </c>
      <c r="W10" s="71">
        <f>W6-X6</f>
        <v>0</v>
      </c>
      <c r="X10" s="72"/>
      <c r="Y10" s="12">
        <f t="shared" si="9"/>
        <v>1</v>
      </c>
      <c r="AA10" s="12">
        <f t="shared" si="10"/>
        <v>8</v>
      </c>
      <c r="AB10" s="71">
        <f>AB6-AC6</f>
        <v>0</v>
      </c>
      <c r="AC10" s="72"/>
      <c r="AD10" s="12">
        <f t="shared" si="11"/>
        <v>2</v>
      </c>
      <c r="AF10" s="12">
        <f t="shared" si="12"/>
        <v>9</v>
      </c>
      <c r="AG10" s="71">
        <f>AG6-AH6</f>
        <v>0</v>
      </c>
      <c r="AH10" s="72"/>
      <c r="AI10" s="12">
        <f t="shared" si="13"/>
        <v>3</v>
      </c>
      <c r="AK10" s="12">
        <f t="shared" si="14"/>
        <v>5</v>
      </c>
      <c r="AL10" s="71">
        <f>AL6-AM6</f>
        <v>0</v>
      </c>
      <c r="AM10" s="72"/>
      <c r="AN10" s="12">
        <f t="shared" si="15"/>
        <v>6</v>
      </c>
      <c r="AP10" s="12">
        <f t="shared" si="16"/>
        <v>3</v>
      </c>
      <c r="AQ10" s="71">
        <f>AQ6-AR6</f>
        <v>0</v>
      </c>
      <c r="AR10" s="72"/>
      <c r="AS10" s="12">
        <f t="shared" si="17"/>
        <v>1</v>
      </c>
    </row>
    <row r="11" spans="2:45" ht="12.75" hidden="1">
      <c r="B11" s="70">
        <f t="shared" si="0"/>
        <v>7</v>
      </c>
      <c r="C11" s="73">
        <f>C7-D7</f>
        <v>0</v>
      </c>
      <c r="D11" s="74"/>
      <c r="E11" s="70">
        <f t="shared" si="1"/>
        <v>8</v>
      </c>
      <c r="F11" s="1"/>
      <c r="G11" s="70">
        <f t="shared" si="2"/>
        <v>5</v>
      </c>
      <c r="H11" s="73">
        <f>H7-I7</f>
        <v>0</v>
      </c>
      <c r="I11" s="74"/>
      <c r="J11" s="70">
        <f t="shared" si="3"/>
        <v>3</v>
      </c>
      <c r="L11" s="70">
        <f t="shared" si="4"/>
        <v>7</v>
      </c>
      <c r="M11" s="73">
        <f>M7-N7</f>
        <v>0</v>
      </c>
      <c r="N11" s="74"/>
      <c r="O11" s="70">
        <f t="shared" si="5"/>
        <v>2</v>
      </c>
      <c r="Q11" s="70">
        <f t="shared" si="6"/>
        <v>8</v>
      </c>
      <c r="R11" s="73">
        <f>R7-S7</f>
        <v>0</v>
      </c>
      <c r="S11" s="74"/>
      <c r="T11" s="70">
        <f t="shared" si="7"/>
        <v>3</v>
      </c>
      <c r="V11" s="70">
        <f t="shared" si="8"/>
        <v>9</v>
      </c>
      <c r="W11" s="73">
        <f>W7-X7</f>
        <v>0</v>
      </c>
      <c r="X11" s="74"/>
      <c r="Y11" s="70">
        <f t="shared" si="9"/>
        <v>4</v>
      </c>
      <c r="AA11" s="70">
        <f t="shared" si="10"/>
        <v>1</v>
      </c>
      <c r="AB11" s="73">
        <f>AB7-AC7</f>
        <v>0</v>
      </c>
      <c r="AC11" s="74"/>
      <c r="AD11" s="70">
        <f t="shared" si="11"/>
        <v>5</v>
      </c>
      <c r="AF11" s="70">
        <f t="shared" si="12"/>
        <v>2</v>
      </c>
      <c r="AG11" s="73">
        <f>AG7-AH7</f>
        <v>0</v>
      </c>
      <c r="AH11" s="74"/>
      <c r="AI11" s="70">
        <f t="shared" si="13"/>
        <v>6</v>
      </c>
      <c r="AK11" s="70">
        <f t="shared" si="14"/>
        <v>1</v>
      </c>
      <c r="AL11" s="73">
        <f>AL7-AM7</f>
        <v>0</v>
      </c>
      <c r="AM11" s="74"/>
      <c r="AN11" s="70">
        <f t="shared" si="15"/>
        <v>4</v>
      </c>
      <c r="AP11" s="70">
        <f t="shared" si="16"/>
        <v>6</v>
      </c>
      <c r="AQ11" s="73">
        <f>AQ7-AR7</f>
        <v>0</v>
      </c>
      <c r="AR11" s="74"/>
      <c r="AS11" s="70">
        <f t="shared" si="17"/>
        <v>7</v>
      </c>
    </row>
    <row r="12" spans="2:45" ht="12.75">
      <c r="B12" s="56">
        <f t="shared" si="0"/>
        <v>3</v>
      </c>
      <c r="C12" s="75">
        <f>IF(C8&gt;C9,2,0)+IF(C8&gt;C10,2,0)+IF(C8&gt;C11,2,0)+IF(C8=C9,1,0)+IF(C8=C10,1,0)+IF(C8=C11,1,0)</f>
        <v>3</v>
      </c>
      <c r="D12" s="75">
        <f>6-C12</f>
        <v>3</v>
      </c>
      <c r="E12" s="56">
        <f t="shared" si="1"/>
        <v>6</v>
      </c>
      <c r="F12" s="21"/>
      <c r="G12" s="56">
        <f t="shared" si="2"/>
        <v>8</v>
      </c>
      <c r="H12" s="75">
        <f>IF(H8&gt;H9,2,0)+IF(H8&gt;H10,2,0)+IF(H8&gt;H11,2,0)+IF(H8=H9,1,0)+IF(H8=H10,1,0)+IF(H8=H11,1,0)</f>
        <v>3</v>
      </c>
      <c r="I12" s="75">
        <f>6-H12</f>
        <v>3</v>
      </c>
      <c r="J12" s="56">
        <f t="shared" si="3"/>
        <v>9</v>
      </c>
      <c r="K12" s="55"/>
      <c r="L12" s="56">
        <f t="shared" si="4"/>
        <v>6</v>
      </c>
      <c r="M12" s="75">
        <f>IF(M8&gt;M9,2,0)+IF(M8&gt;M10,2,0)+IF(M8&gt;M11,2,0)+IF(M8=M9,1,0)+IF(M8=M10,1,0)+IF(M8=M11,1,0)</f>
        <v>3</v>
      </c>
      <c r="N12" s="75">
        <f>6-M12</f>
        <v>3</v>
      </c>
      <c r="O12" s="56">
        <f t="shared" si="5"/>
        <v>4</v>
      </c>
      <c r="P12" s="55"/>
      <c r="Q12" s="56">
        <f t="shared" si="6"/>
        <v>7</v>
      </c>
      <c r="R12" s="75">
        <f>IF(R8&gt;R9,2,0)+IF(R8&gt;R10,2,0)+IF(R8&gt;R11,2,0)+IF(R8=R9,1,0)+IF(R8=R10,1,0)+IF(R8=R11,1,0)</f>
        <v>3</v>
      </c>
      <c r="S12" s="75">
        <f>6-R12</f>
        <v>3</v>
      </c>
      <c r="T12" s="56">
        <f t="shared" si="7"/>
        <v>5</v>
      </c>
      <c r="U12" s="55"/>
      <c r="V12" s="56">
        <f t="shared" si="8"/>
        <v>8</v>
      </c>
      <c r="W12" s="75">
        <f>IF(W8&gt;W9,2,0)+IF(W8&gt;W10,2,0)+IF(W8&gt;W11,2,0)+IF(W8=W9,1,0)+IF(W8=W10,1,0)+IF(W8=W11,1,0)</f>
        <v>3</v>
      </c>
      <c r="X12" s="75">
        <f>6-W12</f>
        <v>3</v>
      </c>
      <c r="Y12" s="56">
        <f t="shared" si="9"/>
        <v>6</v>
      </c>
      <c r="AA12" s="56">
        <f t="shared" si="10"/>
        <v>9</v>
      </c>
      <c r="AB12" s="75">
        <f>IF(AB8&gt;AB9,2,0)+IF(AB8&gt;AB10,2,0)+IF(AB8&gt;AB11,2,0)+IF(AB8=AB9,1,0)+IF(AB8=AB10,1,0)+IF(AB8=AB11,1,0)</f>
        <v>3</v>
      </c>
      <c r="AC12" s="75">
        <f>6-AB12</f>
        <v>3</v>
      </c>
      <c r="AD12" s="56">
        <f t="shared" si="11"/>
        <v>7</v>
      </c>
      <c r="AF12" s="56">
        <f t="shared" si="12"/>
        <v>1</v>
      </c>
      <c r="AG12" s="75">
        <f>IF(AG8&gt;AG9,2,0)+IF(AG8&gt;AG10,2,0)+IF(AG8&gt;AG11,2,0)+IF(AG8=AG9,1,0)+IF(AG8=AG10,1,0)+IF(AG8=AG11,1,0)</f>
        <v>3</v>
      </c>
      <c r="AH12" s="75">
        <f>6-AG12</f>
        <v>3</v>
      </c>
      <c r="AI12" s="56">
        <f t="shared" si="13"/>
        <v>8</v>
      </c>
      <c r="AK12" s="56">
        <f t="shared" si="14"/>
        <v>3</v>
      </c>
      <c r="AL12" s="75">
        <f>IF(AL8&gt;AL9,2,0)+IF(AL8&gt;AL10,2,0)+IF(AL8&gt;AL11,2,0)+IF(AL8=AL9,1,0)+IF(AL8=AL10,1,0)+IF(AL8=AL11,1,0)</f>
        <v>3</v>
      </c>
      <c r="AM12" s="75">
        <f>6-AL12</f>
        <v>3</v>
      </c>
      <c r="AN12" s="56">
        <f t="shared" si="15"/>
        <v>7</v>
      </c>
      <c r="AP12" s="56">
        <f t="shared" si="16"/>
        <v>2</v>
      </c>
      <c r="AQ12" s="75">
        <f>IF(AQ8&gt;AQ9,2,0)+IF(AQ8&gt;AQ10,2,0)+IF(AQ8&gt;AQ11,2,0)+IF(AQ8=AQ9,1,0)+IF(AQ8=AQ10,1,0)+IF(AQ8=AQ11,1,0)</f>
        <v>3</v>
      </c>
      <c r="AR12" s="75">
        <f>6-AQ12</f>
        <v>3</v>
      </c>
      <c r="AS12" s="56">
        <f t="shared" si="17"/>
        <v>5</v>
      </c>
    </row>
    <row r="13" spans="2:45" ht="12.75">
      <c r="B13" s="56">
        <f t="shared" si="0"/>
        <v>5</v>
      </c>
      <c r="C13" s="75">
        <f>IF(C9&gt;C8,2,0)+IF(C9&gt;C10,2,0)+IF(C9&gt;C11,2,0)+IF(C9=C8,1,0)+IF(C9=C10,1,0)+IF(C9=C11,1,0)</f>
        <v>3</v>
      </c>
      <c r="D13" s="75">
        <f>6-C13</f>
        <v>3</v>
      </c>
      <c r="E13" s="56">
        <f t="shared" si="1"/>
        <v>9</v>
      </c>
      <c r="F13" s="21"/>
      <c r="G13" s="56">
        <f t="shared" si="2"/>
        <v>4</v>
      </c>
      <c r="H13" s="75">
        <f>IF(H9&gt;H8,2,0)+IF(H9&gt;H10,2,0)+IF(H9&gt;H11,2,0)+IF(H9=H8,1,0)+IF(H9=H10,1,0)+IF(H9=H11,1,0)</f>
        <v>3</v>
      </c>
      <c r="I13" s="75">
        <f>6-H13</f>
        <v>3</v>
      </c>
      <c r="J13" s="56">
        <f t="shared" si="3"/>
        <v>7</v>
      </c>
      <c r="K13" s="21"/>
      <c r="L13" s="56">
        <f t="shared" si="4"/>
        <v>9</v>
      </c>
      <c r="M13" s="75">
        <f>IF(M9&gt;M8,2,0)+IF(M9&gt;M10,2,0)+IF(M9&gt;M11,2,0)+IF(M9=M8,1,0)+IF(M9=M10,1,0)+IF(M9=M11,1,0)</f>
        <v>3</v>
      </c>
      <c r="N13" s="75">
        <f>6-M13</f>
        <v>3</v>
      </c>
      <c r="O13" s="56">
        <f t="shared" si="5"/>
        <v>1</v>
      </c>
      <c r="P13" s="21"/>
      <c r="Q13" s="56">
        <f t="shared" si="6"/>
        <v>1</v>
      </c>
      <c r="R13" s="75">
        <f>IF(R9&gt;R8,2,0)+IF(R9&gt;R10,2,0)+IF(R9&gt;R11,2,0)+IF(R9=R8,1,0)+IF(R9=R10,1,0)+IF(R9=R11,1,0)</f>
        <v>3</v>
      </c>
      <c r="S13" s="75">
        <f>6-R13</f>
        <v>3</v>
      </c>
      <c r="T13" s="56">
        <f t="shared" si="7"/>
        <v>2</v>
      </c>
      <c r="U13" s="21"/>
      <c r="V13" s="56">
        <f t="shared" si="8"/>
        <v>2</v>
      </c>
      <c r="W13" s="75">
        <f>IF(W9&gt;W8,2,0)+IF(W9&gt;W10,2,0)+IF(W9&gt;W11,2,0)+IF(W9=W8,1,0)+IF(W9=W10,1,0)+IF(W9=W11,1,0)</f>
        <v>3</v>
      </c>
      <c r="X13" s="75">
        <f>6-W13</f>
        <v>3</v>
      </c>
      <c r="Y13" s="56">
        <f t="shared" si="9"/>
        <v>3</v>
      </c>
      <c r="AA13" s="56">
        <f t="shared" si="10"/>
        <v>3</v>
      </c>
      <c r="AB13" s="75">
        <f>IF(AB9&gt;AB8,2,0)+IF(AB9&gt;AB10,2,0)+IF(AB9&gt;AB11,2,0)+IF(AB9=AB8,1,0)+IF(AB9=AB10,1,0)+IF(AB9=AB11,1,0)</f>
        <v>3</v>
      </c>
      <c r="AC13" s="75">
        <f>6-AB13</f>
        <v>3</v>
      </c>
      <c r="AD13" s="56">
        <f t="shared" si="11"/>
        <v>4</v>
      </c>
      <c r="AF13" s="56">
        <f t="shared" si="12"/>
        <v>4</v>
      </c>
      <c r="AG13" s="75">
        <f>IF(AG9&gt;AG8,2,0)+IF(AG9&gt;AG10,2,0)+IF(AG9&gt;AG11,2,0)+IF(AG9=AG8,1,0)+IF(AG9=AG10,1,0)+IF(AG9=AG11,1,0)</f>
        <v>3</v>
      </c>
      <c r="AH13" s="75">
        <f>6-AG13</f>
        <v>3</v>
      </c>
      <c r="AI13" s="56">
        <f t="shared" si="13"/>
        <v>5</v>
      </c>
      <c r="AK13" s="56">
        <f t="shared" si="14"/>
        <v>2</v>
      </c>
      <c r="AL13" s="75">
        <f>IF(AL9&gt;AL8,2,0)+IF(AL9&gt;AL10,2,0)+IF(AL9&gt;AL11,2,0)+IF(AL9=AL8,1,0)+IF(AL9=AL10,1,0)+IF(AL9=AL11,1,0)</f>
        <v>3</v>
      </c>
      <c r="AM13" s="75">
        <f>6-AL13</f>
        <v>3</v>
      </c>
      <c r="AN13" s="56">
        <f t="shared" si="15"/>
        <v>9</v>
      </c>
      <c r="AP13" s="56">
        <f t="shared" si="16"/>
        <v>4</v>
      </c>
      <c r="AQ13" s="75">
        <f>IF(AQ9&gt;AQ8,2,0)+IF(AQ9&gt;AQ10,2,0)+IF(AQ9&gt;AQ11,2,0)+IF(AQ9=AQ8,1,0)+IF(AQ9=AQ10,1,0)+IF(AQ9=AQ11,1,0)</f>
        <v>3</v>
      </c>
      <c r="AR13" s="75">
        <f>6-AQ13</f>
        <v>3</v>
      </c>
      <c r="AS13" s="56">
        <f t="shared" si="17"/>
        <v>8</v>
      </c>
    </row>
    <row r="14" spans="2:45" ht="12.75">
      <c r="B14" s="56">
        <f t="shared" si="0"/>
        <v>4</v>
      </c>
      <c r="C14" s="75">
        <f>IF(C10&gt;C8,2,0)+IF(C10&gt;C9,2,0)+IF(C10&gt;C11,2,0)+IF(C10=C8,1,0)+IF(C10=C9,1,0)+IF(C10=C11,1,0)</f>
        <v>3</v>
      </c>
      <c r="D14" s="75">
        <f>6-C14</f>
        <v>3</v>
      </c>
      <c r="E14" s="56">
        <f t="shared" si="1"/>
        <v>2</v>
      </c>
      <c r="F14" s="21"/>
      <c r="G14" s="56">
        <f t="shared" si="2"/>
        <v>6</v>
      </c>
      <c r="H14" s="75">
        <f>IF(H10&gt;H8,2,0)+IF(H10&gt;H9,2,0)+IF(H10&gt;H11,2,0)+IF(H10=H8,1,0)+IF(H10=H9,1,0)+IF(H10=H11,1,0)</f>
        <v>3</v>
      </c>
      <c r="I14" s="75">
        <f>6-H14</f>
        <v>3</v>
      </c>
      <c r="J14" s="56">
        <f t="shared" si="3"/>
        <v>1</v>
      </c>
      <c r="K14" s="21"/>
      <c r="L14" s="56">
        <f t="shared" si="4"/>
        <v>5</v>
      </c>
      <c r="M14" s="75">
        <f>IF(M10&gt;M8,2,0)+IF(M10&gt;M9,2,0)+IF(M10&gt;M11,2,0)+IF(M10=M8,1,0)+IF(M10=M9,1,0)+IF(M10=M11,1,0)</f>
        <v>3</v>
      </c>
      <c r="N14" s="75">
        <f>6-M14</f>
        <v>3</v>
      </c>
      <c r="O14" s="56">
        <f t="shared" si="5"/>
        <v>8</v>
      </c>
      <c r="P14" s="21"/>
      <c r="Q14" s="56">
        <f t="shared" si="6"/>
        <v>6</v>
      </c>
      <c r="R14" s="75">
        <f>IF(R10&gt;R8,2,0)+IF(R10&gt;R9,2,0)+IF(R10&gt;R11,2,0)+IF(R10=R8,1,0)+IF(R10=R9,1,0)+IF(R10=R11,1,0)</f>
        <v>3</v>
      </c>
      <c r="S14" s="75">
        <f>6-R14</f>
        <v>3</v>
      </c>
      <c r="T14" s="56">
        <f t="shared" si="7"/>
        <v>9</v>
      </c>
      <c r="U14" s="21"/>
      <c r="V14" s="56">
        <f t="shared" si="8"/>
        <v>7</v>
      </c>
      <c r="W14" s="75">
        <f>IF(W10&gt;W8,2,0)+IF(W10&gt;W9,2,0)+IF(W10&gt;W11,2,0)+IF(W10=W8,1,0)+IF(W10=W9,1,0)+IF(W10=W11,1,0)</f>
        <v>3</v>
      </c>
      <c r="X14" s="75">
        <f>6-W14</f>
        <v>3</v>
      </c>
      <c r="Y14" s="56">
        <f t="shared" si="9"/>
        <v>1</v>
      </c>
      <c r="AA14" s="56">
        <f t="shared" si="10"/>
        <v>8</v>
      </c>
      <c r="AB14" s="75">
        <f>IF(AB10&gt;AB8,2,0)+IF(AB10&gt;AB9,2,0)+IF(AB10&gt;AB11,2,0)+IF(AB10=AB8,1,0)+IF(AB10=AB9,1,0)+IF(AB10=AB11,1,0)</f>
        <v>3</v>
      </c>
      <c r="AC14" s="75">
        <f>6-AB14</f>
        <v>3</v>
      </c>
      <c r="AD14" s="56">
        <f t="shared" si="11"/>
        <v>2</v>
      </c>
      <c r="AF14" s="56">
        <f t="shared" si="12"/>
        <v>9</v>
      </c>
      <c r="AG14" s="75">
        <f>IF(AG10&gt;AG8,2,0)+IF(AG10&gt;AG9,2,0)+IF(AG10&gt;AG11,2,0)+IF(AG10=AG8,1,0)+IF(AG10=AG9,1,0)+IF(AG10=AG11,1,0)</f>
        <v>3</v>
      </c>
      <c r="AH14" s="75">
        <f>6-AG14</f>
        <v>3</v>
      </c>
      <c r="AI14" s="56">
        <f t="shared" si="13"/>
        <v>3</v>
      </c>
      <c r="AK14" s="56">
        <f t="shared" si="14"/>
        <v>5</v>
      </c>
      <c r="AL14" s="75">
        <f>IF(AL10&gt;AL8,2,0)+IF(AL10&gt;AL9,2,0)+IF(AL10&gt;AL11,2,0)+IF(AL10=AL8,1,0)+IF(AL10=AL9,1,0)+IF(AL10=AL11,1,0)</f>
        <v>3</v>
      </c>
      <c r="AM14" s="75">
        <f>6-AL14</f>
        <v>3</v>
      </c>
      <c r="AN14" s="56">
        <f t="shared" si="15"/>
        <v>6</v>
      </c>
      <c r="AP14" s="56">
        <f t="shared" si="16"/>
        <v>3</v>
      </c>
      <c r="AQ14" s="75">
        <f>IF(AQ10&gt;AQ8,2,0)+IF(AQ10&gt;AQ9,2,0)+IF(AQ10&gt;AQ11,2,0)+IF(AQ10=AQ8,1,0)+IF(AQ10=AQ9,1,0)+IF(AQ10=AQ11,1,0)</f>
        <v>3</v>
      </c>
      <c r="AR14" s="75">
        <f>6-AQ14</f>
        <v>3</v>
      </c>
      <c r="AS14" s="56">
        <f t="shared" si="17"/>
        <v>1</v>
      </c>
    </row>
    <row r="15" spans="2:45" ht="12.75">
      <c r="B15" s="56">
        <f t="shared" si="0"/>
        <v>7</v>
      </c>
      <c r="C15" s="75">
        <f>IF(C11&gt;C8,2,0)+IF(C11&gt;C9,2,0)+IF(C11&gt;C10,2,0)++IF(C11=C8,1,0)+IF(C11=C9,1,0)+IF(C11=C10,1,0)</f>
        <v>3</v>
      </c>
      <c r="D15" s="75">
        <f>6-C15</f>
        <v>3</v>
      </c>
      <c r="E15" s="56">
        <f t="shared" si="1"/>
        <v>8</v>
      </c>
      <c r="F15" s="21"/>
      <c r="G15" s="56">
        <f t="shared" si="2"/>
        <v>5</v>
      </c>
      <c r="H15" s="75">
        <f>IF(H11&gt;H8,2,0)+IF(H11&gt;H9,2,0)+IF(H11&gt;H10,2,0)++IF(H11=H8,1,0)+IF(H11=H9,1,0)+IF(H11=H10,1,0)</f>
        <v>3</v>
      </c>
      <c r="I15" s="75">
        <f>6-H15</f>
        <v>3</v>
      </c>
      <c r="J15" s="56">
        <f t="shared" si="3"/>
        <v>3</v>
      </c>
      <c r="K15" s="21"/>
      <c r="L15" s="56">
        <f t="shared" si="4"/>
        <v>7</v>
      </c>
      <c r="M15" s="75">
        <f>IF(M11&gt;M8,2,0)+IF(M11&gt;M9,2,0)+IF(M11&gt;M10,2,0)++IF(M11=M8,1,0)+IF(M11=M9,1,0)+IF(M11=M10,1,0)</f>
        <v>3</v>
      </c>
      <c r="N15" s="75">
        <f>6-M15</f>
        <v>3</v>
      </c>
      <c r="O15" s="56">
        <f t="shared" si="5"/>
        <v>2</v>
      </c>
      <c r="P15" s="21"/>
      <c r="Q15" s="56">
        <f t="shared" si="6"/>
        <v>8</v>
      </c>
      <c r="R15" s="75">
        <f>IF(R11&gt;R8,2,0)+IF(R11&gt;R9,2,0)+IF(R11&gt;R10,2,0)++IF(R11=R8,1,0)+IF(R11=R9,1,0)+IF(R11=R10,1,0)</f>
        <v>3</v>
      </c>
      <c r="S15" s="75">
        <f>6-R15</f>
        <v>3</v>
      </c>
      <c r="T15" s="56">
        <f t="shared" si="7"/>
        <v>3</v>
      </c>
      <c r="U15" s="21"/>
      <c r="V15" s="56">
        <f t="shared" si="8"/>
        <v>9</v>
      </c>
      <c r="W15" s="75">
        <f>IF(W11&gt;W8,2,0)+IF(W11&gt;W9,2,0)+IF(W11&gt;W10,2,0)++IF(W11=W8,1,0)+IF(W11=W9,1,0)+IF(W11=W10,1,0)</f>
        <v>3</v>
      </c>
      <c r="X15" s="75">
        <f>6-W15</f>
        <v>3</v>
      </c>
      <c r="Y15" s="56">
        <f t="shared" si="9"/>
        <v>4</v>
      </c>
      <c r="AA15" s="56">
        <f t="shared" si="10"/>
        <v>1</v>
      </c>
      <c r="AB15" s="75">
        <f>IF(AB11&gt;AB8,2,0)+IF(AB11&gt;AB9,2,0)+IF(AB11&gt;AB10,2,0)++IF(AB11=AB8,1,0)+IF(AB11=AB9,1,0)+IF(AB11=AB10,1,0)</f>
        <v>3</v>
      </c>
      <c r="AC15" s="75">
        <f>6-AB15</f>
        <v>3</v>
      </c>
      <c r="AD15" s="56">
        <f t="shared" si="11"/>
        <v>5</v>
      </c>
      <c r="AF15" s="56">
        <f t="shared" si="12"/>
        <v>2</v>
      </c>
      <c r="AG15" s="75">
        <f>IF(AG11&gt;AG8,2,0)+IF(AG11&gt;AG9,2,0)+IF(AG11&gt;AG10,2,0)++IF(AG11=AG8,1,0)+IF(AG11=AG9,1,0)+IF(AG11=AG10,1,0)</f>
        <v>3</v>
      </c>
      <c r="AH15" s="75">
        <f>6-AG15</f>
        <v>3</v>
      </c>
      <c r="AI15" s="56">
        <f t="shared" si="13"/>
        <v>6</v>
      </c>
      <c r="AK15" s="56">
        <f t="shared" si="14"/>
        <v>1</v>
      </c>
      <c r="AL15" s="75">
        <f>IF(AL11&gt;AL8,2,0)+IF(AL11&gt;AL9,2,0)+IF(AL11&gt;AL10,2,0)++IF(AL11=AL8,1,0)+IF(AL11=AL9,1,0)+IF(AL11=AL10,1,0)</f>
        <v>3</v>
      </c>
      <c r="AM15" s="75">
        <f>6-AL15</f>
        <v>3</v>
      </c>
      <c r="AN15" s="56">
        <f t="shared" si="15"/>
        <v>4</v>
      </c>
      <c r="AP15" s="56">
        <f t="shared" si="16"/>
        <v>6</v>
      </c>
      <c r="AQ15" s="75">
        <f>IF(AQ11&gt;AQ8,2,0)+IF(AQ11&gt;AQ9,2,0)+IF(AQ11&gt;AQ10,2,0)++IF(AQ11=AQ8,1,0)+IF(AQ11=AQ9,1,0)+IF(AQ11=AQ10,1,0)</f>
        <v>3</v>
      </c>
      <c r="AR15" s="75">
        <f>6-AQ15</f>
        <v>3</v>
      </c>
      <c r="AS15" s="56">
        <f t="shared" si="17"/>
        <v>7</v>
      </c>
    </row>
    <row r="16" spans="2:46" ht="12.75">
      <c r="B16" s="56"/>
      <c r="C16" s="75"/>
      <c r="D16" s="75"/>
      <c r="E16" s="56"/>
      <c r="F16" s="21"/>
      <c r="G16" s="56"/>
      <c r="H16" s="75"/>
      <c r="I16" s="75"/>
      <c r="J16" s="56"/>
      <c r="K16" s="21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</row>
    <row r="17" spans="2:46" ht="12.75">
      <c r="B17" s="56"/>
      <c r="C17" s="75"/>
      <c r="D17" s="75"/>
      <c r="E17" s="56"/>
      <c r="F17" s="21"/>
      <c r="G17" s="56"/>
      <c r="H17" s="75"/>
      <c r="I17" s="75"/>
      <c r="J17" s="56"/>
      <c r="K17" s="21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</row>
    <row r="18" spans="2:25" ht="12.75">
      <c r="B18" s="12"/>
      <c r="C18" s="13"/>
      <c r="D18" s="13"/>
      <c r="E18" s="12"/>
      <c r="G18" s="12"/>
      <c r="H18" s="14"/>
      <c r="I18" s="14"/>
      <c r="J18" s="12"/>
      <c r="L18" s="12"/>
      <c r="M18" s="14"/>
      <c r="N18" s="14"/>
      <c r="O18" s="12"/>
      <c r="Q18" s="12"/>
      <c r="R18" s="14"/>
      <c r="S18" s="14"/>
      <c r="T18" s="12"/>
      <c r="V18" s="12"/>
      <c r="W18" s="14"/>
      <c r="X18" s="14"/>
      <c r="Y18" s="12"/>
    </row>
    <row r="19" spans="2:45" ht="12.75">
      <c r="B19" s="7">
        <f>Zapisy!E10</f>
        <v>2</v>
      </c>
      <c r="C19" s="1"/>
      <c r="D19" s="1"/>
      <c r="E19" s="8"/>
      <c r="G19" s="7">
        <f>Zapisy!M10</f>
        <v>5</v>
      </c>
      <c r="H19" s="1"/>
      <c r="I19" s="1"/>
      <c r="J19" s="8"/>
      <c r="L19" s="7">
        <f>Zapisy!U10</f>
        <v>8</v>
      </c>
      <c r="M19" s="1"/>
      <c r="N19" s="1"/>
      <c r="O19" s="8"/>
      <c r="Q19" s="7">
        <f>Zapisy!E35</f>
        <v>11</v>
      </c>
      <c r="R19" s="1"/>
      <c r="S19" s="1"/>
      <c r="T19" s="8"/>
      <c r="V19" s="7">
        <f>Zapisy!M35</f>
        <v>14</v>
      </c>
      <c r="W19" s="1"/>
      <c r="X19" s="1"/>
      <c r="Y19" s="8"/>
      <c r="AA19" s="7">
        <f>Zapisy!U35</f>
        <v>17</v>
      </c>
      <c r="AB19" s="6"/>
      <c r="AC19" s="6"/>
      <c r="AD19" s="8"/>
      <c r="AF19" s="7">
        <f>Zapisy!E60</f>
        <v>20</v>
      </c>
      <c r="AG19" s="6"/>
      <c r="AH19" s="6"/>
      <c r="AI19" s="8"/>
      <c r="AK19" s="7">
        <f>Zapisy!M60</f>
        <v>23</v>
      </c>
      <c r="AL19" s="1"/>
      <c r="AM19" s="1"/>
      <c r="AN19" s="8"/>
      <c r="AP19" s="7">
        <f>Zapisy!U60</f>
        <v>26</v>
      </c>
      <c r="AQ19" s="1"/>
      <c r="AR19" s="1"/>
      <c r="AS19" s="8"/>
    </row>
    <row r="20" spans="2:45" ht="12.75">
      <c r="B20" s="12">
        <f>Zapisy!E11</f>
        <v>3</v>
      </c>
      <c r="C20" s="19">
        <f>Zapisy!F11</f>
        <v>0</v>
      </c>
      <c r="D20" s="19">
        <f>Zapisy!G11</f>
        <v>0</v>
      </c>
      <c r="E20" s="12">
        <f>Zapisy!H11</f>
        <v>6</v>
      </c>
      <c r="G20" s="12">
        <f>Zapisy!M11</f>
        <v>8</v>
      </c>
      <c r="H20" s="19">
        <f>Zapisy!N11</f>
        <v>0</v>
      </c>
      <c r="I20" s="19">
        <f>Zapisy!O11</f>
        <v>0</v>
      </c>
      <c r="J20" s="12">
        <f>Zapisy!P11</f>
        <v>9</v>
      </c>
      <c r="L20" s="12">
        <f>Zapisy!U11</f>
        <v>6</v>
      </c>
      <c r="M20" s="19">
        <f>Zapisy!V11</f>
        <v>0</v>
      </c>
      <c r="N20" s="19">
        <f>Zapisy!W11</f>
        <v>0</v>
      </c>
      <c r="O20" s="12">
        <f>Zapisy!X11</f>
        <v>4</v>
      </c>
      <c r="Q20" s="12">
        <f>Zapisy!E36</f>
        <v>7</v>
      </c>
      <c r="R20" s="19">
        <f>Zapisy!F36</f>
        <v>0</v>
      </c>
      <c r="S20" s="19">
        <f>Zapisy!G36</f>
        <v>0</v>
      </c>
      <c r="T20" s="12">
        <f>Zapisy!H36</f>
        <v>5</v>
      </c>
      <c r="V20" s="12">
        <f>Zapisy!M36</f>
        <v>8</v>
      </c>
      <c r="W20" s="19">
        <f>Zapisy!N36</f>
        <v>0</v>
      </c>
      <c r="X20" s="19">
        <f>Zapisy!O36</f>
        <v>0</v>
      </c>
      <c r="Y20" s="12">
        <f>Zapisy!P36</f>
        <v>6</v>
      </c>
      <c r="AA20" s="12">
        <f>Zapisy!U36</f>
        <v>9</v>
      </c>
      <c r="AB20" s="19">
        <f>Zapisy!V36</f>
        <v>0</v>
      </c>
      <c r="AC20" s="19">
        <f>Zapisy!W36</f>
        <v>0</v>
      </c>
      <c r="AD20" s="12">
        <f>Zapisy!X36</f>
        <v>7</v>
      </c>
      <c r="AF20" s="12">
        <f>Zapisy!E61</f>
        <v>1</v>
      </c>
      <c r="AG20" s="19">
        <f>Zapisy!F61</f>
        <v>0</v>
      </c>
      <c r="AH20" s="19">
        <f>Zapisy!G61</f>
        <v>0</v>
      </c>
      <c r="AI20" s="12">
        <f>Zapisy!H61</f>
        <v>8</v>
      </c>
      <c r="AK20" s="12">
        <f>Zapisy!M61</f>
        <v>3</v>
      </c>
      <c r="AL20" s="19">
        <f>Zapisy!N61</f>
        <v>0</v>
      </c>
      <c r="AM20" s="19">
        <f>Zapisy!O61</f>
        <v>0</v>
      </c>
      <c r="AN20" s="12">
        <f>Zapisy!P61</f>
        <v>7</v>
      </c>
      <c r="AP20" s="12">
        <f>Zapisy!U61</f>
        <v>2</v>
      </c>
      <c r="AQ20" s="19">
        <f>Zapisy!V61</f>
        <v>0</v>
      </c>
      <c r="AR20" s="19">
        <f>Zapisy!W61</f>
        <v>0</v>
      </c>
      <c r="AS20" s="12">
        <f>Zapisy!X61</f>
        <v>5</v>
      </c>
    </row>
    <row r="21" spans="2:45" ht="12.75">
      <c r="B21" s="12">
        <f>Zapisy!E12</f>
        <v>5</v>
      </c>
      <c r="C21" s="19">
        <f>Zapisy!F12</f>
        <v>0</v>
      </c>
      <c r="D21" s="19">
        <f>Zapisy!G12</f>
        <v>0</v>
      </c>
      <c r="E21" s="12">
        <f>Zapisy!H12</f>
        <v>9</v>
      </c>
      <c r="G21" s="12">
        <f>Zapisy!M12</f>
        <v>4</v>
      </c>
      <c r="H21" s="19">
        <f>Zapisy!N12</f>
        <v>0</v>
      </c>
      <c r="I21" s="19">
        <f>Zapisy!O12</f>
        <v>0</v>
      </c>
      <c r="J21" s="12">
        <f>Zapisy!P12</f>
        <v>7</v>
      </c>
      <c r="L21" s="12">
        <f>Zapisy!U12</f>
        <v>9</v>
      </c>
      <c r="M21" s="19">
        <f>Zapisy!V12</f>
        <v>0</v>
      </c>
      <c r="N21" s="19">
        <f>Zapisy!W12</f>
        <v>0</v>
      </c>
      <c r="O21" s="12">
        <f>Zapisy!X12</f>
        <v>1</v>
      </c>
      <c r="Q21" s="12">
        <f>Zapisy!E37</f>
        <v>1</v>
      </c>
      <c r="R21" s="19">
        <f>Zapisy!F37</f>
        <v>0</v>
      </c>
      <c r="S21" s="19">
        <f>Zapisy!G37</f>
        <v>0</v>
      </c>
      <c r="T21" s="12">
        <f>Zapisy!H37</f>
        <v>2</v>
      </c>
      <c r="V21" s="12">
        <f>Zapisy!M37</f>
        <v>2</v>
      </c>
      <c r="W21" s="19">
        <f>Zapisy!N37</f>
        <v>0</v>
      </c>
      <c r="X21" s="19">
        <f>Zapisy!O37</f>
        <v>0</v>
      </c>
      <c r="Y21" s="12">
        <f>Zapisy!P37</f>
        <v>3</v>
      </c>
      <c r="AA21" s="12">
        <f>Zapisy!U37</f>
        <v>3</v>
      </c>
      <c r="AB21" s="19">
        <f>Zapisy!V37</f>
        <v>0</v>
      </c>
      <c r="AC21" s="19">
        <f>Zapisy!W37</f>
        <v>0</v>
      </c>
      <c r="AD21" s="12">
        <f>Zapisy!X37</f>
        <v>4</v>
      </c>
      <c r="AF21" s="12">
        <f>Zapisy!E62</f>
        <v>4</v>
      </c>
      <c r="AG21" s="19">
        <f>Zapisy!F62</f>
        <v>0</v>
      </c>
      <c r="AH21" s="19">
        <f>Zapisy!G62</f>
        <v>0</v>
      </c>
      <c r="AI21" s="12">
        <f>Zapisy!H62</f>
        <v>5</v>
      </c>
      <c r="AK21" s="12">
        <f>Zapisy!M62</f>
        <v>2</v>
      </c>
      <c r="AL21" s="19">
        <f>Zapisy!N62</f>
        <v>0</v>
      </c>
      <c r="AM21" s="19">
        <f>Zapisy!O62</f>
        <v>0</v>
      </c>
      <c r="AN21" s="12">
        <f>Zapisy!P62</f>
        <v>9</v>
      </c>
      <c r="AP21" s="12">
        <f>Zapisy!U62</f>
        <v>4</v>
      </c>
      <c r="AQ21" s="19">
        <f>Zapisy!V62</f>
        <v>0</v>
      </c>
      <c r="AR21" s="19">
        <f>Zapisy!W62</f>
        <v>0</v>
      </c>
      <c r="AS21" s="12">
        <f>Zapisy!X62</f>
        <v>8</v>
      </c>
    </row>
    <row r="22" spans="2:45" ht="12.75">
      <c r="B22" s="12">
        <f>Zapisy!E13</f>
        <v>4</v>
      </c>
      <c r="C22" s="19">
        <f>Zapisy!F13</f>
        <v>0</v>
      </c>
      <c r="D22" s="19">
        <f>Zapisy!G13</f>
        <v>0</v>
      </c>
      <c r="E22" s="12">
        <f>Zapisy!H13</f>
        <v>2</v>
      </c>
      <c r="G22" s="12">
        <f>Zapisy!M13</f>
        <v>6</v>
      </c>
      <c r="H22" s="19">
        <f>Zapisy!N13</f>
        <v>0</v>
      </c>
      <c r="I22" s="19">
        <f>Zapisy!O13</f>
        <v>0</v>
      </c>
      <c r="J22" s="12">
        <f>Zapisy!P13</f>
        <v>1</v>
      </c>
      <c r="L22" s="12">
        <f>Zapisy!U13</f>
        <v>5</v>
      </c>
      <c r="M22" s="19">
        <f>Zapisy!V13</f>
        <v>0</v>
      </c>
      <c r="N22" s="19">
        <f>Zapisy!W13</f>
        <v>0</v>
      </c>
      <c r="O22" s="12">
        <f>Zapisy!X13</f>
        <v>8</v>
      </c>
      <c r="Q22" s="12">
        <f>Zapisy!E38</f>
        <v>6</v>
      </c>
      <c r="R22" s="19">
        <f>Zapisy!F38</f>
        <v>0</v>
      </c>
      <c r="S22" s="19">
        <f>Zapisy!G38</f>
        <v>0</v>
      </c>
      <c r="T22" s="12">
        <f>Zapisy!H38</f>
        <v>9</v>
      </c>
      <c r="V22" s="12">
        <f>Zapisy!M38</f>
        <v>7</v>
      </c>
      <c r="W22" s="19">
        <f>Zapisy!N38</f>
        <v>0</v>
      </c>
      <c r="X22" s="19">
        <f>Zapisy!O38</f>
        <v>0</v>
      </c>
      <c r="Y22" s="12">
        <f>Zapisy!P38</f>
        <v>1</v>
      </c>
      <c r="AA22" s="12">
        <f>Zapisy!U38</f>
        <v>8</v>
      </c>
      <c r="AB22" s="19">
        <f>Zapisy!V38</f>
        <v>0</v>
      </c>
      <c r="AC22" s="19">
        <f>Zapisy!W38</f>
        <v>0</v>
      </c>
      <c r="AD22" s="12">
        <f>Zapisy!X38</f>
        <v>2</v>
      </c>
      <c r="AF22" s="12">
        <f>Zapisy!E63</f>
        <v>9</v>
      </c>
      <c r="AG22" s="19">
        <f>Zapisy!F63</f>
        <v>0</v>
      </c>
      <c r="AH22" s="19">
        <f>Zapisy!G63</f>
        <v>0</v>
      </c>
      <c r="AI22" s="12">
        <f>Zapisy!H63</f>
        <v>3</v>
      </c>
      <c r="AK22" s="12">
        <f>Zapisy!M63</f>
        <v>5</v>
      </c>
      <c r="AL22" s="19">
        <f>Zapisy!N63</f>
        <v>0</v>
      </c>
      <c r="AM22" s="19">
        <f>Zapisy!O63</f>
        <v>0</v>
      </c>
      <c r="AN22" s="12">
        <f>Zapisy!P63</f>
        <v>6</v>
      </c>
      <c r="AP22" s="12">
        <f>Zapisy!U63</f>
        <v>3</v>
      </c>
      <c r="AQ22" s="19">
        <f>Zapisy!V63</f>
        <v>0</v>
      </c>
      <c r="AR22" s="19">
        <f>Zapisy!W63</f>
        <v>0</v>
      </c>
      <c r="AS22" s="12">
        <f>Zapisy!X63</f>
        <v>1</v>
      </c>
    </row>
    <row r="23" spans="2:45" ht="12.75">
      <c r="B23" s="12">
        <f>Zapisy!E14</f>
        <v>7</v>
      </c>
      <c r="C23" s="19">
        <f>Zapisy!F14</f>
        <v>0</v>
      </c>
      <c r="D23" s="19">
        <f>Zapisy!G14</f>
        <v>0</v>
      </c>
      <c r="E23" s="12">
        <f>Zapisy!H14</f>
        <v>8</v>
      </c>
      <c r="G23" s="12">
        <f>Zapisy!M14</f>
        <v>5</v>
      </c>
      <c r="H23" s="19">
        <f>Zapisy!N14</f>
        <v>0</v>
      </c>
      <c r="I23" s="19">
        <f>Zapisy!O14</f>
        <v>0</v>
      </c>
      <c r="J23" s="12">
        <f>Zapisy!P14</f>
        <v>3</v>
      </c>
      <c r="L23" s="12">
        <f>Zapisy!U14</f>
        <v>7</v>
      </c>
      <c r="M23" s="19">
        <f>Zapisy!V14</f>
        <v>0</v>
      </c>
      <c r="N23" s="19">
        <f>Zapisy!W14</f>
        <v>0</v>
      </c>
      <c r="O23" s="12">
        <f>Zapisy!X14</f>
        <v>2</v>
      </c>
      <c r="Q23" s="12">
        <f>Zapisy!E39</f>
        <v>8</v>
      </c>
      <c r="R23" s="19">
        <f>Zapisy!F39</f>
        <v>0</v>
      </c>
      <c r="S23" s="19">
        <f>Zapisy!G39</f>
        <v>0</v>
      </c>
      <c r="T23" s="12">
        <f>Zapisy!H39</f>
        <v>3</v>
      </c>
      <c r="V23" s="12">
        <f>Zapisy!M39</f>
        <v>9</v>
      </c>
      <c r="W23" s="19">
        <f>Zapisy!N39</f>
        <v>0</v>
      </c>
      <c r="X23" s="19">
        <f>Zapisy!O39</f>
        <v>0</v>
      </c>
      <c r="Y23" s="12">
        <f>Zapisy!P39</f>
        <v>4</v>
      </c>
      <c r="AA23" s="12">
        <f>Zapisy!U39</f>
        <v>1</v>
      </c>
      <c r="AB23" s="19">
        <f>Zapisy!V39</f>
        <v>0</v>
      </c>
      <c r="AC23" s="19">
        <f>Zapisy!W39</f>
        <v>0</v>
      </c>
      <c r="AD23" s="12">
        <f>Zapisy!X39</f>
        <v>5</v>
      </c>
      <c r="AF23" s="12">
        <f>Zapisy!E64</f>
        <v>2</v>
      </c>
      <c r="AG23" s="19">
        <f>Zapisy!F64</f>
        <v>0</v>
      </c>
      <c r="AH23" s="19">
        <f>Zapisy!G64</f>
        <v>0</v>
      </c>
      <c r="AI23" s="12">
        <f>Zapisy!H64</f>
        <v>6</v>
      </c>
      <c r="AK23" s="12">
        <f>Zapisy!M64</f>
        <v>1</v>
      </c>
      <c r="AL23" s="19">
        <f>Zapisy!N64</f>
        <v>0</v>
      </c>
      <c r="AM23" s="19">
        <f>Zapisy!O64</f>
        <v>0</v>
      </c>
      <c r="AN23" s="12">
        <f>Zapisy!P64</f>
        <v>4</v>
      </c>
      <c r="AP23" s="12">
        <f>Zapisy!U64</f>
        <v>6</v>
      </c>
      <c r="AQ23" s="19">
        <f>Zapisy!V64</f>
        <v>0</v>
      </c>
      <c r="AR23" s="19">
        <f>Zapisy!W64</f>
        <v>0</v>
      </c>
      <c r="AS23" s="12">
        <f>Zapisy!X64</f>
        <v>7</v>
      </c>
    </row>
    <row r="24" spans="2:45" ht="12.75" hidden="1">
      <c r="B24" s="12">
        <f aca="true" t="shared" si="18" ref="B24:B31">B20</f>
        <v>3</v>
      </c>
      <c r="C24" s="71">
        <f>C20-D20</f>
        <v>0</v>
      </c>
      <c r="D24" s="72"/>
      <c r="E24" s="12">
        <f aca="true" t="shared" si="19" ref="E24:E31">E20</f>
        <v>6</v>
      </c>
      <c r="G24" s="12">
        <f aca="true" t="shared" si="20" ref="G24:G31">G20</f>
        <v>8</v>
      </c>
      <c r="H24" s="71">
        <f>H20-I20</f>
        <v>0</v>
      </c>
      <c r="I24" s="72"/>
      <c r="J24" s="12">
        <f aca="true" t="shared" si="21" ref="J24:J31">J20</f>
        <v>9</v>
      </c>
      <c r="L24" s="12">
        <f aca="true" t="shared" si="22" ref="L24:L31">L20</f>
        <v>6</v>
      </c>
      <c r="M24" s="71">
        <f>M20-N20</f>
        <v>0</v>
      </c>
      <c r="N24" s="72"/>
      <c r="O24" s="12">
        <f aca="true" t="shared" si="23" ref="O24:O31">O20</f>
        <v>4</v>
      </c>
      <c r="Q24" s="12">
        <f aca="true" t="shared" si="24" ref="Q24:Q31">Q20</f>
        <v>7</v>
      </c>
      <c r="R24" s="71">
        <f>R20-S20</f>
        <v>0</v>
      </c>
      <c r="S24" s="72"/>
      <c r="T24" s="12">
        <f aca="true" t="shared" si="25" ref="T24:T31">T20</f>
        <v>5</v>
      </c>
      <c r="V24" s="12">
        <f aca="true" t="shared" si="26" ref="V24:V31">V20</f>
        <v>8</v>
      </c>
      <c r="W24" s="71">
        <f>W20-X20</f>
        <v>0</v>
      </c>
      <c r="X24" s="72"/>
      <c r="Y24" s="12">
        <f aca="true" t="shared" si="27" ref="Y24:Y31">Y20</f>
        <v>6</v>
      </c>
      <c r="AA24" s="12">
        <f aca="true" t="shared" si="28" ref="AA24:AA31">AA20</f>
        <v>9</v>
      </c>
      <c r="AB24" s="71">
        <f>AB20-AC20</f>
        <v>0</v>
      </c>
      <c r="AC24" s="72"/>
      <c r="AD24" s="12">
        <f aca="true" t="shared" si="29" ref="AD24:AD31">AD20</f>
        <v>7</v>
      </c>
      <c r="AF24" s="12">
        <f aca="true" t="shared" si="30" ref="AF24:AF31">AF20</f>
        <v>1</v>
      </c>
      <c r="AG24" s="71">
        <f>AG20-AH20</f>
        <v>0</v>
      </c>
      <c r="AH24" s="72"/>
      <c r="AI24" s="12">
        <f aca="true" t="shared" si="31" ref="AI24:AI31">AI20</f>
        <v>8</v>
      </c>
      <c r="AK24" s="12">
        <f aca="true" t="shared" si="32" ref="AK24:AK31">AK20</f>
        <v>3</v>
      </c>
      <c r="AL24" s="71">
        <f>AL20-AM20</f>
        <v>0</v>
      </c>
      <c r="AM24" s="72"/>
      <c r="AN24" s="12">
        <f aca="true" t="shared" si="33" ref="AN24:AN31">AN20</f>
        <v>7</v>
      </c>
      <c r="AP24" s="12">
        <f aca="true" t="shared" si="34" ref="AP24:AP31">AP20</f>
        <v>2</v>
      </c>
      <c r="AQ24" s="71">
        <f>AQ20-AR20</f>
        <v>0</v>
      </c>
      <c r="AR24" s="72"/>
      <c r="AS24" s="12">
        <f aca="true" t="shared" si="35" ref="AS24:AS31">AS20</f>
        <v>5</v>
      </c>
    </row>
    <row r="25" spans="2:45" ht="12.75" hidden="1">
      <c r="B25" s="12">
        <f t="shared" si="18"/>
        <v>5</v>
      </c>
      <c r="C25" s="71">
        <f>C21-D21</f>
        <v>0</v>
      </c>
      <c r="D25" s="72"/>
      <c r="E25" s="12">
        <f t="shared" si="19"/>
        <v>9</v>
      </c>
      <c r="G25" s="12">
        <f t="shared" si="20"/>
        <v>4</v>
      </c>
      <c r="H25" s="71">
        <f>H21-I21</f>
        <v>0</v>
      </c>
      <c r="I25" s="72"/>
      <c r="J25" s="12">
        <f t="shared" si="21"/>
        <v>7</v>
      </c>
      <c r="L25" s="12">
        <f t="shared" si="22"/>
        <v>9</v>
      </c>
      <c r="M25" s="71">
        <f>M21-N21</f>
        <v>0</v>
      </c>
      <c r="N25" s="72"/>
      <c r="O25" s="12">
        <f t="shared" si="23"/>
        <v>1</v>
      </c>
      <c r="Q25" s="12">
        <f t="shared" si="24"/>
        <v>1</v>
      </c>
      <c r="R25" s="71">
        <f>R21-S21</f>
        <v>0</v>
      </c>
      <c r="S25" s="72"/>
      <c r="T25" s="12">
        <f t="shared" si="25"/>
        <v>2</v>
      </c>
      <c r="V25" s="12">
        <f t="shared" si="26"/>
        <v>2</v>
      </c>
      <c r="W25" s="71">
        <f>W21-X21</f>
        <v>0</v>
      </c>
      <c r="X25" s="72"/>
      <c r="Y25" s="12">
        <f t="shared" si="27"/>
        <v>3</v>
      </c>
      <c r="AA25" s="12">
        <f t="shared" si="28"/>
        <v>3</v>
      </c>
      <c r="AB25" s="71">
        <f>AB21-AC21</f>
        <v>0</v>
      </c>
      <c r="AC25" s="72"/>
      <c r="AD25" s="12">
        <f t="shared" si="29"/>
        <v>4</v>
      </c>
      <c r="AF25" s="12">
        <f t="shared" si="30"/>
        <v>4</v>
      </c>
      <c r="AG25" s="71">
        <f>AG21-AH21</f>
        <v>0</v>
      </c>
      <c r="AH25" s="72"/>
      <c r="AI25" s="12">
        <f t="shared" si="31"/>
        <v>5</v>
      </c>
      <c r="AK25" s="12">
        <f t="shared" si="32"/>
        <v>2</v>
      </c>
      <c r="AL25" s="71">
        <f>AL21-AM21</f>
        <v>0</v>
      </c>
      <c r="AM25" s="72"/>
      <c r="AN25" s="12">
        <f t="shared" si="33"/>
        <v>9</v>
      </c>
      <c r="AP25" s="12">
        <f t="shared" si="34"/>
        <v>4</v>
      </c>
      <c r="AQ25" s="71">
        <f>AQ21-AR21</f>
        <v>0</v>
      </c>
      <c r="AR25" s="72"/>
      <c r="AS25" s="12">
        <f t="shared" si="35"/>
        <v>8</v>
      </c>
    </row>
    <row r="26" spans="2:45" ht="12.75" hidden="1">
      <c r="B26" s="12">
        <f t="shared" si="18"/>
        <v>4</v>
      </c>
      <c r="C26" s="71">
        <f>C22-D22</f>
        <v>0</v>
      </c>
      <c r="D26" s="72"/>
      <c r="E26" s="12">
        <f t="shared" si="19"/>
        <v>2</v>
      </c>
      <c r="G26" s="12">
        <f t="shared" si="20"/>
        <v>6</v>
      </c>
      <c r="H26" s="71">
        <f>H22-I22</f>
        <v>0</v>
      </c>
      <c r="I26" s="72"/>
      <c r="J26" s="12">
        <f t="shared" si="21"/>
        <v>1</v>
      </c>
      <c r="L26" s="12">
        <f t="shared" si="22"/>
        <v>5</v>
      </c>
      <c r="M26" s="71">
        <f>M22-N22</f>
        <v>0</v>
      </c>
      <c r="N26" s="72"/>
      <c r="O26" s="12">
        <f t="shared" si="23"/>
        <v>8</v>
      </c>
      <c r="Q26" s="12">
        <f t="shared" si="24"/>
        <v>6</v>
      </c>
      <c r="R26" s="71">
        <f>R22-S22</f>
        <v>0</v>
      </c>
      <c r="S26" s="72"/>
      <c r="T26" s="12">
        <f t="shared" si="25"/>
        <v>9</v>
      </c>
      <c r="V26" s="12">
        <f t="shared" si="26"/>
        <v>7</v>
      </c>
      <c r="W26" s="71">
        <f>W22-X22</f>
        <v>0</v>
      </c>
      <c r="X26" s="72"/>
      <c r="Y26" s="12">
        <f t="shared" si="27"/>
        <v>1</v>
      </c>
      <c r="AA26" s="12">
        <f t="shared" si="28"/>
        <v>8</v>
      </c>
      <c r="AB26" s="71">
        <f>AB22-AC22</f>
        <v>0</v>
      </c>
      <c r="AC26" s="72"/>
      <c r="AD26" s="12">
        <f t="shared" si="29"/>
        <v>2</v>
      </c>
      <c r="AF26" s="12">
        <f t="shared" si="30"/>
        <v>9</v>
      </c>
      <c r="AG26" s="71">
        <f>AG22-AH22</f>
        <v>0</v>
      </c>
      <c r="AH26" s="72"/>
      <c r="AI26" s="12">
        <f t="shared" si="31"/>
        <v>3</v>
      </c>
      <c r="AK26" s="12">
        <f t="shared" si="32"/>
        <v>5</v>
      </c>
      <c r="AL26" s="71">
        <f>AL22-AM22</f>
        <v>0</v>
      </c>
      <c r="AM26" s="72"/>
      <c r="AN26" s="12">
        <f t="shared" si="33"/>
        <v>6</v>
      </c>
      <c r="AP26" s="12">
        <f t="shared" si="34"/>
        <v>3</v>
      </c>
      <c r="AQ26" s="71">
        <f>AQ22-AR22</f>
        <v>0</v>
      </c>
      <c r="AR26" s="72"/>
      <c r="AS26" s="12">
        <f t="shared" si="35"/>
        <v>1</v>
      </c>
    </row>
    <row r="27" spans="2:45" ht="12.75" hidden="1">
      <c r="B27" s="70">
        <f t="shared" si="18"/>
        <v>7</v>
      </c>
      <c r="C27" s="73">
        <f>C23-D23</f>
        <v>0</v>
      </c>
      <c r="D27" s="74"/>
      <c r="E27" s="70">
        <f t="shared" si="19"/>
        <v>8</v>
      </c>
      <c r="G27" s="70">
        <f t="shared" si="20"/>
        <v>5</v>
      </c>
      <c r="H27" s="73">
        <f>H23-I23</f>
        <v>0</v>
      </c>
      <c r="I27" s="74"/>
      <c r="J27" s="70">
        <f t="shared" si="21"/>
        <v>3</v>
      </c>
      <c r="L27" s="70">
        <f t="shared" si="22"/>
        <v>7</v>
      </c>
      <c r="M27" s="73">
        <f>M23-N23</f>
        <v>0</v>
      </c>
      <c r="N27" s="74"/>
      <c r="O27" s="70">
        <f t="shared" si="23"/>
        <v>2</v>
      </c>
      <c r="Q27" s="70">
        <f t="shared" si="24"/>
        <v>8</v>
      </c>
      <c r="R27" s="73">
        <f>R23-S23</f>
        <v>0</v>
      </c>
      <c r="S27" s="74"/>
      <c r="T27" s="70">
        <f t="shared" si="25"/>
        <v>3</v>
      </c>
      <c r="V27" s="70">
        <f t="shared" si="26"/>
        <v>9</v>
      </c>
      <c r="W27" s="73">
        <f>W23-X23</f>
        <v>0</v>
      </c>
      <c r="X27" s="74"/>
      <c r="Y27" s="70">
        <f t="shared" si="27"/>
        <v>4</v>
      </c>
      <c r="AA27" s="70">
        <f t="shared" si="28"/>
        <v>1</v>
      </c>
      <c r="AB27" s="73">
        <f>AB23-AC23</f>
        <v>0</v>
      </c>
      <c r="AC27" s="74"/>
      <c r="AD27" s="70">
        <f t="shared" si="29"/>
        <v>5</v>
      </c>
      <c r="AF27" s="70">
        <f t="shared" si="30"/>
        <v>2</v>
      </c>
      <c r="AG27" s="73">
        <f>AG23-AH23</f>
        <v>0</v>
      </c>
      <c r="AH27" s="74"/>
      <c r="AI27" s="70">
        <f t="shared" si="31"/>
        <v>6</v>
      </c>
      <c r="AK27" s="70">
        <f t="shared" si="32"/>
        <v>1</v>
      </c>
      <c r="AL27" s="73">
        <f>AL23-AM23</f>
        <v>0</v>
      </c>
      <c r="AM27" s="74"/>
      <c r="AN27" s="70">
        <f t="shared" si="33"/>
        <v>4</v>
      </c>
      <c r="AP27" s="70">
        <f t="shared" si="34"/>
        <v>6</v>
      </c>
      <c r="AQ27" s="73">
        <f>AQ23-AR23</f>
        <v>0</v>
      </c>
      <c r="AR27" s="74"/>
      <c r="AS27" s="70">
        <f t="shared" si="35"/>
        <v>7</v>
      </c>
    </row>
    <row r="28" spans="2:45" ht="12.75">
      <c r="B28" s="56">
        <f t="shared" si="18"/>
        <v>3</v>
      </c>
      <c r="C28" s="75">
        <f>IF(C24&gt;C25,2,0)+IF(C24&gt;C26,2,0)+IF(C24&gt;C27,2,0)+IF(C24=C25,1,0)+IF(C24=C26,1,0)+IF(C24=C27,1,0)</f>
        <v>3</v>
      </c>
      <c r="D28" s="75">
        <f>6-C28</f>
        <v>3</v>
      </c>
      <c r="E28" s="56">
        <f t="shared" si="19"/>
        <v>6</v>
      </c>
      <c r="F28" s="55"/>
      <c r="G28" s="56">
        <f t="shared" si="20"/>
        <v>8</v>
      </c>
      <c r="H28" s="75">
        <f>IF(H24&gt;H25,2,0)+IF(H24&gt;H26,2,0)+IF(H24&gt;H27,2,0)+IF(H24=H25,1,0)+IF(H24=H26,1,0)+IF(H24=H27,1,0)</f>
        <v>3</v>
      </c>
      <c r="I28" s="75">
        <f>6-H28</f>
        <v>3</v>
      </c>
      <c r="J28" s="56">
        <f t="shared" si="21"/>
        <v>9</v>
      </c>
      <c r="K28" s="55"/>
      <c r="L28" s="56">
        <f t="shared" si="22"/>
        <v>6</v>
      </c>
      <c r="M28" s="75">
        <f>IF(M24&gt;M25,2,0)+IF(M24&gt;M26,2,0)+IF(M24&gt;M27,2,0)+IF(M24=M25,1,0)+IF(M24=M26,1,0)+IF(M24=M27,1,0)</f>
        <v>3</v>
      </c>
      <c r="N28" s="75">
        <f>6-M28</f>
        <v>3</v>
      </c>
      <c r="O28" s="56">
        <f t="shared" si="23"/>
        <v>4</v>
      </c>
      <c r="P28" s="55"/>
      <c r="Q28" s="56">
        <f t="shared" si="24"/>
        <v>7</v>
      </c>
      <c r="R28" s="75">
        <f>IF(R24&gt;R25,2,0)+IF(R24&gt;R26,2,0)+IF(R24&gt;R27,2,0)+IF(R24=R25,1,0)+IF(R24=R26,1,0)+IF(R24=R27,1,0)</f>
        <v>3</v>
      </c>
      <c r="S28" s="75">
        <f>6-R28</f>
        <v>3</v>
      </c>
      <c r="T28" s="56">
        <f t="shared" si="25"/>
        <v>5</v>
      </c>
      <c r="U28" s="55"/>
      <c r="V28" s="56">
        <f t="shared" si="26"/>
        <v>8</v>
      </c>
      <c r="W28" s="75">
        <f>IF(W24&gt;W25,2,0)+IF(W24&gt;W26,2,0)+IF(W24&gt;W27,2,0)+IF(W24=W25,1,0)+IF(W24=W26,1,0)+IF(W24=W27,1,0)</f>
        <v>3</v>
      </c>
      <c r="X28" s="75">
        <f>6-W28</f>
        <v>3</v>
      </c>
      <c r="Y28" s="56">
        <f t="shared" si="27"/>
        <v>6</v>
      </c>
      <c r="AA28" s="56">
        <f t="shared" si="28"/>
        <v>9</v>
      </c>
      <c r="AB28" s="75">
        <f>IF(AB24&gt;AB25,2,0)+IF(AB24&gt;AB26,2,0)+IF(AB24&gt;AB27,2,0)+IF(AB24=AB25,1,0)+IF(AB24=AB26,1,0)+IF(AB24=AB27,1,0)</f>
        <v>3</v>
      </c>
      <c r="AC28" s="75">
        <f>6-AB28</f>
        <v>3</v>
      </c>
      <c r="AD28" s="56">
        <f t="shared" si="29"/>
        <v>7</v>
      </c>
      <c r="AF28" s="56">
        <f t="shared" si="30"/>
        <v>1</v>
      </c>
      <c r="AG28" s="75">
        <f>IF(AG24&gt;AG25,2,0)+IF(AG24&gt;AG26,2,0)+IF(AG24&gt;AG27,2,0)+IF(AG24=AG25,1,0)+IF(AG24=AG26,1,0)+IF(AG24=AG27,1,0)</f>
        <v>3</v>
      </c>
      <c r="AH28" s="75">
        <f>6-AG28</f>
        <v>3</v>
      </c>
      <c r="AI28" s="56">
        <f t="shared" si="31"/>
        <v>8</v>
      </c>
      <c r="AK28" s="56">
        <f t="shared" si="32"/>
        <v>3</v>
      </c>
      <c r="AL28" s="75">
        <f>IF(AL24&gt;AL25,2,0)+IF(AL24&gt;AL26,2,0)+IF(AL24&gt;AL27,2,0)+IF(AL24=AL25,1,0)+IF(AL24=AL26,1,0)+IF(AL24=AL27,1,0)</f>
        <v>3</v>
      </c>
      <c r="AM28" s="75">
        <f>6-AL28</f>
        <v>3</v>
      </c>
      <c r="AN28" s="56">
        <f t="shared" si="33"/>
        <v>7</v>
      </c>
      <c r="AP28" s="56">
        <f t="shared" si="34"/>
        <v>2</v>
      </c>
      <c r="AQ28" s="75">
        <f>IF(AQ24&gt;AQ25,2,0)+IF(AQ24&gt;AQ26,2,0)+IF(AQ24&gt;AQ27,2,0)+IF(AQ24=AQ25,1,0)+IF(AQ24=AQ26,1,0)+IF(AQ24=AQ27,1,0)</f>
        <v>3</v>
      </c>
      <c r="AR28" s="75">
        <f>6-AQ28</f>
        <v>3</v>
      </c>
      <c r="AS28" s="56">
        <f t="shared" si="35"/>
        <v>5</v>
      </c>
    </row>
    <row r="29" spans="2:45" ht="12.75">
      <c r="B29" s="56">
        <f t="shared" si="18"/>
        <v>5</v>
      </c>
      <c r="C29" s="75">
        <f>IF(C25&gt;C24,2,0)+IF(C25&gt;C26,2,0)+IF(C25&gt;C27,2,0)+IF(C25=C24,1,0)+IF(C25=C26,1,0)+IF(C25=C27,1,0)</f>
        <v>3</v>
      </c>
      <c r="D29" s="75">
        <f>6-C29</f>
        <v>3</v>
      </c>
      <c r="E29" s="56">
        <f t="shared" si="19"/>
        <v>9</v>
      </c>
      <c r="F29" s="21"/>
      <c r="G29" s="56">
        <f t="shared" si="20"/>
        <v>4</v>
      </c>
      <c r="H29" s="75">
        <f>IF(H25&gt;H24,2,0)+IF(H25&gt;H26,2,0)+IF(H25&gt;H27,2,0)+IF(H25=H24,1,0)+IF(H25=H26,1,0)+IF(H25=H27,1,0)</f>
        <v>3</v>
      </c>
      <c r="I29" s="75">
        <f>6-H29</f>
        <v>3</v>
      </c>
      <c r="J29" s="56">
        <f t="shared" si="21"/>
        <v>7</v>
      </c>
      <c r="K29" s="21"/>
      <c r="L29" s="56">
        <f t="shared" si="22"/>
        <v>9</v>
      </c>
      <c r="M29" s="75">
        <f>IF(M25&gt;M24,2,0)+IF(M25&gt;M26,2,0)+IF(M25&gt;M27,2,0)+IF(M25=M24,1,0)+IF(M25=M26,1,0)+IF(M25=M27,1,0)</f>
        <v>3</v>
      </c>
      <c r="N29" s="75">
        <f>6-M29</f>
        <v>3</v>
      </c>
      <c r="O29" s="56">
        <f t="shared" si="23"/>
        <v>1</v>
      </c>
      <c r="P29" s="21"/>
      <c r="Q29" s="56">
        <f t="shared" si="24"/>
        <v>1</v>
      </c>
      <c r="R29" s="75">
        <f>IF(R25&gt;R24,2,0)+IF(R25&gt;R26,2,0)+IF(R25&gt;R27,2,0)+IF(R25=R24,1,0)+IF(R25=R26,1,0)+IF(R25=R27,1,0)</f>
        <v>3</v>
      </c>
      <c r="S29" s="75">
        <f>6-R29</f>
        <v>3</v>
      </c>
      <c r="T29" s="56">
        <f t="shared" si="25"/>
        <v>2</v>
      </c>
      <c r="U29" s="21"/>
      <c r="V29" s="56">
        <f t="shared" si="26"/>
        <v>2</v>
      </c>
      <c r="W29" s="75">
        <f>IF(W25&gt;W24,2,0)+IF(W25&gt;W26,2,0)+IF(W25&gt;W27,2,0)+IF(W25=W24,1,0)+IF(W25=W26,1,0)+IF(W25=W27,1,0)</f>
        <v>3</v>
      </c>
      <c r="X29" s="75">
        <f>6-W29</f>
        <v>3</v>
      </c>
      <c r="Y29" s="56">
        <f t="shared" si="27"/>
        <v>3</v>
      </c>
      <c r="AA29" s="56">
        <f t="shared" si="28"/>
        <v>3</v>
      </c>
      <c r="AB29" s="75">
        <f>IF(AB25&gt;AB24,2,0)+IF(AB25&gt;AB26,2,0)+IF(AB25&gt;AB27,2,0)+IF(AB25=AB24,1,0)+IF(AB25=AB26,1,0)+IF(AB25=AB27,1,0)</f>
        <v>3</v>
      </c>
      <c r="AC29" s="75">
        <f>6-AB29</f>
        <v>3</v>
      </c>
      <c r="AD29" s="56">
        <f t="shared" si="29"/>
        <v>4</v>
      </c>
      <c r="AF29" s="56">
        <f t="shared" si="30"/>
        <v>4</v>
      </c>
      <c r="AG29" s="75">
        <f>IF(AG25&gt;AG24,2,0)+IF(AG25&gt;AG26,2,0)+IF(AG25&gt;AG27,2,0)+IF(AG25=AG24,1,0)+IF(AG25=AG26,1,0)+IF(AG25=AG27,1,0)</f>
        <v>3</v>
      </c>
      <c r="AH29" s="75">
        <f>6-AG29</f>
        <v>3</v>
      </c>
      <c r="AI29" s="56">
        <f t="shared" si="31"/>
        <v>5</v>
      </c>
      <c r="AK29" s="56">
        <f t="shared" si="32"/>
        <v>2</v>
      </c>
      <c r="AL29" s="75">
        <f>IF(AL25&gt;AL24,2,0)+IF(AL25&gt;AL26,2,0)+IF(AL25&gt;AL27,2,0)+IF(AL25=AL24,1,0)+IF(AL25=AL26,1,0)+IF(AL25=AL27,1,0)</f>
        <v>3</v>
      </c>
      <c r="AM29" s="75">
        <f>6-AL29</f>
        <v>3</v>
      </c>
      <c r="AN29" s="56">
        <f t="shared" si="33"/>
        <v>9</v>
      </c>
      <c r="AP29" s="56">
        <f t="shared" si="34"/>
        <v>4</v>
      </c>
      <c r="AQ29" s="75">
        <f>IF(AQ25&gt;AQ24,2,0)+IF(AQ25&gt;AQ26,2,0)+IF(AQ25&gt;AQ27,2,0)+IF(AQ25=AQ24,1,0)+IF(AQ25=AQ26,1,0)+IF(AQ25=AQ27,1,0)</f>
        <v>3</v>
      </c>
      <c r="AR29" s="75">
        <f>6-AQ29</f>
        <v>3</v>
      </c>
      <c r="AS29" s="56">
        <f t="shared" si="35"/>
        <v>8</v>
      </c>
    </row>
    <row r="30" spans="2:45" ht="12.75">
      <c r="B30" s="56">
        <f t="shared" si="18"/>
        <v>4</v>
      </c>
      <c r="C30" s="75">
        <f>IF(C26&gt;C24,2,0)+IF(C26&gt;C25,2,0)+IF(C26&gt;C27,2,0)+IF(C26=C24,1,0)+IF(C26=C25,1,0)+IF(C26=C27,1,0)</f>
        <v>3</v>
      </c>
      <c r="D30" s="75">
        <f>6-C30</f>
        <v>3</v>
      </c>
      <c r="E30" s="56">
        <f t="shared" si="19"/>
        <v>2</v>
      </c>
      <c r="F30" s="21"/>
      <c r="G30" s="56">
        <f t="shared" si="20"/>
        <v>6</v>
      </c>
      <c r="H30" s="75">
        <f>IF(H26&gt;H24,2,0)+IF(H26&gt;H25,2,0)+IF(H26&gt;H27,2,0)+IF(H26=H24,1,0)+IF(H26=H25,1,0)+IF(H26=H27,1,0)</f>
        <v>3</v>
      </c>
      <c r="I30" s="75">
        <f>6-H30</f>
        <v>3</v>
      </c>
      <c r="J30" s="56">
        <f t="shared" si="21"/>
        <v>1</v>
      </c>
      <c r="K30" s="21"/>
      <c r="L30" s="56">
        <f t="shared" si="22"/>
        <v>5</v>
      </c>
      <c r="M30" s="75">
        <f>IF(M26&gt;M24,2,0)+IF(M26&gt;M25,2,0)+IF(M26&gt;M27,2,0)+IF(M26=M24,1,0)+IF(M26=M25,1,0)+IF(M26=M27,1,0)</f>
        <v>3</v>
      </c>
      <c r="N30" s="75">
        <f>6-M30</f>
        <v>3</v>
      </c>
      <c r="O30" s="56">
        <f t="shared" si="23"/>
        <v>8</v>
      </c>
      <c r="P30" s="21"/>
      <c r="Q30" s="56">
        <f t="shared" si="24"/>
        <v>6</v>
      </c>
      <c r="R30" s="75">
        <f>IF(R26&gt;R24,2,0)+IF(R26&gt;R25,2,0)+IF(R26&gt;R27,2,0)+IF(R26=R24,1,0)+IF(R26=R25,1,0)+IF(R26=R27,1,0)</f>
        <v>3</v>
      </c>
      <c r="S30" s="75">
        <f>6-R30</f>
        <v>3</v>
      </c>
      <c r="T30" s="56">
        <f t="shared" si="25"/>
        <v>9</v>
      </c>
      <c r="U30" s="21"/>
      <c r="V30" s="56">
        <f t="shared" si="26"/>
        <v>7</v>
      </c>
      <c r="W30" s="75">
        <f>IF(W26&gt;W24,2,0)+IF(W26&gt;W25,2,0)+IF(W26&gt;W27,2,0)+IF(W26=W24,1,0)+IF(W26=W25,1,0)+IF(W26=W27,1,0)</f>
        <v>3</v>
      </c>
      <c r="X30" s="75">
        <f>6-W30</f>
        <v>3</v>
      </c>
      <c r="Y30" s="56">
        <f t="shared" si="27"/>
        <v>1</v>
      </c>
      <c r="AA30" s="56">
        <f t="shared" si="28"/>
        <v>8</v>
      </c>
      <c r="AB30" s="75">
        <f>IF(AB26&gt;AB24,2,0)+IF(AB26&gt;AB25,2,0)+IF(AB26&gt;AB27,2,0)+IF(AB26=AB24,1,0)+IF(AB26=AB25,1,0)+IF(AB26=AB27,1,0)</f>
        <v>3</v>
      </c>
      <c r="AC30" s="75">
        <f>6-AB30</f>
        <v>3</v>
      </c>
      <c r="AD30" s="56">
        <f t="shared" si="29"/>
        <v>2</v>
      </c>
      <c r="AF30" s="56">
        <f t="shared" si="30"/>
        <v>9</v>
      </c>
      <c r="AG30" s="75">
        <f>IF(AG26&gt;AG24,2,0)+IF(AG26&gt;AG25,2,0)+IF(AG26&gt;AG27,2,0)+IF(AG26=AG24,1,0)+IF(AG26=AG25,1,0)+IF(AG26=AG27,1,0)</f>
        <v>3</v>
      </c>
      <c r="AH30" s="75">
        <f>6-AG30</f>
        <v>3</v>
      </c>
      <c r="AI30" s="56">
        <f t="shared" si="31"/>
        <v>3</v>
      </c>
      <c r="AK30" s="56">
        <f t="shared" si="32"/>
        <v>5</v>
      </c>
      <c r="AL30" s="75">
        <f>IF(AL26&gt;AL24,2,0)+IF(AL26&gt;AL25,2,0)+IF(AL26&gt;AL27,2,0)+IF(AL26=AL24,1,0)+IF(AL26=AL25,1,0)+IF(AL26=AL27,1,0)</f>
        <v>3</v>
      </c>
      <c r="AM30" s="75">
        <f>6-AL30</f>
        <v>3</v>
      </c>
      <c r="AN30" s="56">
        <f t="shared" si="33"/>
        <v>6</v>
      </c>
      <c r="AP30" s="56">
        <f t="shared" si="34"/>
        <v>3</v>
      </c>
      <c r="AQ30" s="75">
        <f>IF(AQ26&gt;AQ24,2,0)+IF(AQ26&gt;AQ25,2,0)+IF(AQ26&gt;AQ27,2,0)+IF(AQ26=AQ24,1,0)+IF(AQ26=AQ25,1,0)+IF(AQ26=AQ27,1,0)</f>
        <v>3</v>
      </c>
      <c r="AR30" s="75">
        <f>6-AQ30</f>
        <v>3</v>
      </c>
      <c r="AS30" s="56">
        <f t="shared" si="35"/>
        <v>1</v>
      </c>
    </row>
    <row r="31" spans="2:45" ht="12.75">
      <c r="B31" s="56">
        <f t="shared" si="18"/>
        <v>7</v>
      </c>
      <c r="C31" s="75">
        <f>IF(C27&gt;C24,2,0)+IF(C27&gt;C25,2,0)+IF(C27&gt;C26,2,0)++IF(C27=C24,1,0)+IF(C27=C25,1,0)+IF(C27=C26,1,0)</f>
        <v>3</v>
      </c>
      <c r="D31" s="75">
        <f>6-C31</f>
        <v>3</v>
      </c>
      <c r="E31" s="56">
        <f t="shared" si="19"/>
        <v>8</v>
      </c>
      <c r="F31" s="21"/>
      <c r="G31" s="56">
        <f t="shared" si="20"/>
        <v>5</v>
      </c>
      <c r="H31" s="75">
        <f>IF(H27&gt;H24,2,0)+IF(H27&gt;H25,2,0)+IF(H27&gt;H26,2,0)++IF(H27=H24,1,0)+IF(H27=H25,1,0)+IF(H27=H26,1,0)</f>
        <v>3</v>
      </c>
      <c r="I31" s="75">
        <f>6-H31</f>
        <v>3</v>
      </c>
      <c r="J31" s="56">
        <f t="shared" si="21"/>
        <v>3</v>
      </c>
      <c r="K31" s="21"/>
      <c r="L31" s="56">
        <f t="shared" si="22"/>
        <v>7</v>
      </c>
      <c r="M31" s="75">
        <f>IF(M27&gt;M24,2,0)+IF(M27&gt;M25,2,0)+IF(M27&gt;M26,2,0)++IF(M27=M24,1,0)+IF(M27=M25,1,0)+IF(M27=M26,1,0)</f>
        <v>3</v>
      </c>
      <c r="N31" s="75">
        <f>6-M31</f>
        <v>3</v>
      </c>
      <c r="O31" s="56">
        <f t="shared" si="23"/>
        <v>2</v>
      </c>
      <c r="P31" s="21"/>
      <c r="Q31" s="56">
        <f t="shared" si="24"/>
        <v>8</v>
      </c>
      <c r="R31" s="75">
        <f>IF(R27&gt;R24,2,0)+IF(R27&gt;R25,2,0)+IF(R27&gt;R26,2,0)++IF(R27=R24,1,0)+IF(R27=R25,1,0)+IF(R27=R26,1,0)</f>
        <v>3</v>
      </c>
      <c r="S31" s="75">
        <f>6-R31</f>
        <v>3</v>
      </c>
      <c r="T31" s="56">
        <f t="shared" si="25"/>
        <v>3</v>
      </c>
      <c r="U31" s="21"/>
      <c r="V31" s="56">
        <f t="shared" si="26"/>
        <v>9</v>
      </c>
      <c r="W31" s="75">
        <f>IF(W27&gt;W24,2,0)+IF(W27&gt;W25,2,0)+IF(W27&gt;W26,2,0)++IF(W27=W24,1,0)+IF(W27=W25,1,0)+IF(W27=W26,1,0)</f>
        <v>3</v>
      </c>
      <c r="X31" s="75">
        <f>6-W31</f>
        <v>3</v>
      </c>
      <c r="Y31" s="56">
        <f t="shared" si="27"/>
        <v>4</v>
      </c>
      <c r="AA31" s="56">
        <f t="shared" si="28"/>
        <v>1</v>
      </c>
      <c r="AB31" s="75">
        <f>IF(AB27&gt;AB24,2,0)+IF(AB27&gt;AB25,2,0)+IF(AB27&gt;AB26,2,0)++IF(AB27=AB24,1,0)+IF(AB27=AB25,1,0)+IF(AB27=AB26,1,0)</f>
        <v>3</v>
      </c>
      <c r="AC31" s="75">
        <f>6-AB31</f>
        <v>3</v>
      </c>
      <c r="AD31" s="56">
        <f t="shared" si="29"/>
        <v>5</v>
      </c>
      <c r="AF31" s="56">
        <f t="shared" si="30"/>
        <v>2</v>
      </c>
      <c r="AG31" s="75">
        <f>IF(AG27&gt;AG24,2,0)+IF(AG27&gt;AG25,2,0)+IF(AG27&gt;AG26,2,0)++IF(AG27=AG24,1,0)+IF(AG27=AG25,1,0)+IF(AG27=AG26,1,0)</f>
        <v>3</v>
      </c>
      <c r="AH31" s="75">
        <f>6-AG31</f>
        <v>3</v>
      </c>
      <c r="AI31" s="56">
        <f t="shared" si="31"/>
        <v>6</v>
      </c>
      <c r="AK31" s="56">
        <f t="shared" si="32"/>
        <v>1</v>
      </c>
      <c r="AL31" s="75">
        <f>IF(AL27&gt;AL24,2,0)+IF(AL27&gt;AL25,2,0)+IF(AL27&gt;AL26,2,0)++IF(AL27=AL24,1,0)+IF(AL27=AL25,1,0)+IF(AL27=AL26,1,0)</f>
        <v>3</v>
      </c>
      <c r="AM31" s="75">
        <f>6-AL31</f>
        <v>3</v>
      </c>
      <c r="AN31" s="56">
        <f t="shared" si="33"/>
        <v>4</v>
      </c>
      <c r="AP31" s="56">
        <f t="shared" si="34"/>
        <v>6</v>
      </c>
      <c r="AQ31" s="75">
        <f>IF(AQ27&gt;AQ24,2,0)+IF(AQ27&gt;AQ25,2,0)+IF(AQ27&gt;AQ26,2,0)++IF(AQ27=AQ24,1,0)+IF(AQ27=AQ25,1,0)+IF(AQ27=AQ26,1,0)</f>
        <v>3</v>
      </c>
      <c r="AR31" s="75">
        <f>6-AQ31</f>
        <v>3</v>
      </c>
      <c r="AS31" s="56">
        <f t="shared" si="35"/>
        <v>7</v>
      </c>
    </row>
    <row r="32" spans="2:45" ht="12.75">
      <c r="B32" s="56"/>
      <c r="C32" s="75"/>
      <c r="D32" s="75"/>
      <c r="E32" s="56"/>
      <c r="F32" s="21"/>
      <c r="G32" s="56"/>
      <c r="H32" s="75"/>
      <c r="I32" s="75"/>
      <c r="J32" s="56"/>
      <c r="K32" s="21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</row>
    <row r="33" spans="2:45" ht="12.75">
      <c r="B33" s="56"/>
      <c r="C33" s="75"/>
      <c r="D33" s="75"/>
      <c r="E33" s="56"/>
      <c r="F33" s="21"/>
      <c r="G33" s="56"/>
      <c r="H33" s="75"/>
      <c r="I33" s="75"/>
      <c r="J33" s="56"/>
      <c r="K33" s="21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</row>
    <row r="35" spans="2:45" ht="12.75">
      <c r="B35" s="7">
        <f>Zapisy!E16</f>
        <v>3</v>
      </c>
      <c r="C35" s="1"/>
      <c r="D35" s="1"/>
      <c r="E35" s="8"/>
      <c r="G35" s="7">
        <f>Zapisy!M16</f>
        <v>6</v>
      </c>
      <c r="H35" s="1"/>
      <c r="I35" s="1"/>
      <c r="J35" s="8"/>
      <c r="L35" s="7">
        <f>Zapisy!U16</f>
        <v>9</v>
      </c>
      <c r="M35" s="1"/>
      <c r="N35" s="1"/>
      <c r="O35" s="8"/>
      <c r="Q35" s="7">
        <f>Zapisy!E41</f>
        <v>12</v>
      </c>
      <c r="R35" s="1"/>
      <c r="S35" s="1"/>
      <c r="T35" s="8"/>
      <c r="V35" s="7">
        <f>Zapisy!M41</f>
        <v>15</v>
      </c>
      <c r="W35" s="1"/>
      <c r="X35" s="1"/>
      <c r="Y35" s="8"/>
      <c r="AA35" s="7">
        <f>Zapisy!U41</f>
        <v>18</v>
      </c>
      <c r="AB35" s="6"/>
      <c r="AC35" s="6"/>
      <c r="AD35" s="8"/>
      <c r="AF35" s="7">
        <f>Zapisy!E66</f>
        <v>21</v>
      </c>
      <c r="AG35" s="6"/>
      <c r="AH35" s="6"/>
      <c r="AI35" s="8"/>
      <c r="AK35" s="7">
        <f>Zapisy!M66</f>
        <v>24</v>
      </c>
      <c r="AL35" s="1"/>
      <c r="AM35" s="1"/>
      <c r="AN35" s="8"/>
      <c r="AP35" s="7">
        <f>Zapisy!U66</f>
        <v>27</v>
      </c>
      <c r="AQ35" s="6"/>
      <c r="AR35" s="6"/>
      <c r="AS35" s="8"/>
    </row>
    <row r="36" spans="2:45" ht="12.75">
      <c r="B36" s="12">
        <f>Zapisy!E17</f>
        <v>3</v>
      </c>
      <c r="C36" s="19">
        <f>Zapisy!F17</f>
        <v>0</v>
      </c>
      <c r="D36" s="19">
        <f>Zapisy!G17</f>
        <v>0</v>
      </c>
      <c r="E36" s="12">
        <f>Zapisy!H17</f>
        <v>6</v>
      </c>
      <c r="G36" s="12">
        <f>Zapisy!M17</f>
        <v>8</v>
      </c>
      <c r="H36" s="19">
        <f>Zapisy!N17</f>
        <v>0</v>
      </c>
      <c r="I36" s="19">
        <f>Zapisy!O17</f>
        <v>0</v>
      </c>
      <c r="J36" s="12">
        <f>Zapisy!P17</f>
        <v>9</v>
      </c>
      <c r="L36" s="12">
        <f>Zapisy!U17</f>
        <v>6</v>
      </c>
      <c r="M36" s="19">
        <f>Zapisy!V17</f>
        <v>0</v>
      </c>
      <c r="N36" s="19">
        <f>Zapisy!W17</f>
        <v>0</v>
      </c>
      <c r="O36" s="12">
        <f>Zapisy!X17</f>
        <v>4</v>
      </c>
      <c r="Q36" s="12">
        <f>Zapisy!E42</f>
        <v>7</v>
      </c>
      <c r="R36" s="19">
        <f>Zapisy!F42</f>
        <v>0</v>
      </c>
      <c r="S36" s="19">
        <f>Zapisy!G42</f>
        <v>0</v>
      </c>
      <c r="T36" s="12">
        <f>Zapisy!H42</f>
        <v>5</v>
      </c>
      <c r="V36" s="12">
        <f>Zapisy!M42</f>
        <v>8</v>
      </c>
      <c r="W36" s="19">
        <f>Zapisy!N42</f>
        <v>0</v>
      </c>
      <c r="X36" s="19">
        <f>Zapisy!O42</f>
        <v>0</v>
      </c>
      <c r="Y36" s="12">
        <f>Zapisy!P42</f>
        <v>6</v>
      </c>
      <c r="AA36" s="12">
        <f>Zapisy!U42</f>
        <v>9</v>
      </c>
      <c r="AB36" s="19">
        <f>Zapisy!V42</f>
        <v>0</v>
      </c>
      <c r="AC36" s="19">
        <f>Zapisy!W42</f>
        <v>0</v>
      </c>
      <c r="AD36" s="12">
        <f>Zapisy!X42</f>
        <v>7</v>
      </c>
      <c r="AF36" s="12">
        <f>Zapisy!E67</f>
        <v>1</v>
      </c>
      <c r="AG36" s="19">
        <f>Zapisy!F67</f>
        <v>0</v>
      </c>
      <c r="AH36" s="19">
        <f>Zapisy!G67</f>
        <v>0</v>
      </c>
      <c r="AI36" s="12">
        <f>Zapisy!H67</f>
        <v>8</v>
      </c>
      <c r="AK36" s="12">
        <f>Zapisy!M67</f>
        <v>3</v>
      </c>
      <c r="AL36" s="19">
        <f>Zapisy!N67</f>
        <v>0</v>
      </c>
      <c r="AM36" s="19">
        <f>Zapisy!O67</f>
        <v>0</v>
      </c>
      <c r="AN36" s="12">
        <f>Zapisy!P67</f>
        <v>7</v>
      </c>
      <c r="AP36" s="12">
        <f>Zapisy!U67</f>
        <v>2</v>
      </c>
      <c r="AQ36" s="19">
        <f>Zapisy!V67</f>
        <v>0</v>
      </c>
      <c r="AR36" s="19">
        <f>Zapisy!W67</f>
        <v>0</v>
      </c>
      <c r="AS36" s="12">
        <f>Zapisy!X67</f>
        <v>5</v>
      </c>
    </row>
    <row r="37" spans="2:45" ht="12.75">
      <c r="B37" s="12">
        <f>Zapisy!E18</f>
        <v>5</v>
      </c>
      <c r="C37" s="19">
        <f>Zapisy!F18</f>
        <v>0</v>
      </c>
      <c r="D37" s="19">
        <f>Zapisy!G18</f>
        <v>0</v>
      </c>
      <c r="E37" s="12">
        <f>Zapisy!H18</f>
        <v>9</v>
      </c>
      <c r="G37" s="12">
        <f>Zapisy!M18</f>
        <v>4</v>
      </c>
      <c r="H37" s="19">
        <f>Zapisy!N18</f>
        <v>0</v>
      </c>
      <c r="I37" s="19">
        <f>Zapisy!O18</f>
        <v>0</v>
      </c>
      <c r="J37" s="12">
        <f>Zapisy!P18</f>
        <v>7</v>
      </c>
      <c r="L37" s="12">
        <f>Zapisy!U18</f>
        <v>9</v>
      </c>
      <c r="M37" s="19">
        <f>Zapisy!V18</f>
        <v>0</v>
      </c>
      <c r="N37" s="19">
        <f>Zapisy!W18</f>
        <v>0</v>
      </c>
      <c r="O37" s="12">
        <f>Zapisy!X18</f>
        <v>1</v>
      </c>
      <c r="Q37" s="12">
        <f>Zapisy!E43</f>
        <v>1</v>
      </c>
      <c r="R37" s="19">
        <f>Zapisy!F43</f>
        <v>0</v>
      </c>
      <c r="S37" s="19">
        <f>Zapisy!G43</f>
        <v>0</v>
      </c>
      <c r="T37" s="12">
        <f>Zapisy!H43</f>
        <v>2</v>
      </c>
      <c r="V37" s="12">
        <f>Zapisy!M43</f>
        <v>2</v>
      </c>
      <c r="W37" s="19">
        <f>Zapisy!N43</f>
        <v>0</v>
      </c>
      <c r="X37" s="19">
        <f>Zapisy!O43</f>
        <v>0</v>
      </c>
      <c r="Y37" s="12">
        <f>Zapisy!P43</f>
        <v>3</v>
      </c>
      <c r="AA37" s="12">
        <f>Zapisy!U43</f>
        <v>3</v>
      </c>
      <c r="AB37" s="19">
        <f>Zapisy!V43</f>
        <v>0</v>
      </c>
      <c r="AC37" s="19">
        <f>Zapisy!W43</f>
        <v>0</v>
      </c>
      <c r="AD37" s="12">
        <f>Zapisy!X43</f>
        <v>4</v>
      </c>
      <c r="AF37" s="12">
        <f>Zapisy!E68</f>
        <v>4</v>
      </c>
      <c r="AG37" s="19">
        <f>Zapisy!F68</f>
        <v>0</v>
      </c>
      <c r="AH37" s="19">
        <f>Zapisy!G68</f>
        <v>0</v>
      </c>
      <c r="AI37" s="12">
        <f>Zapisy!H68</f>
        <v>5</v>
      </c>
      <c r="AK37" s="12">
        <f>Zapisy!M68</f>
        <v>2</v>
      </c>
      <c r="AL37" s="19">
        <f>Zapisy!N68</f>
        <v>0</v>
      </c>
      <c r="AM37" s="19">
        <f>Zapisy!O68</f>
        <v>0</v>
      </c>
      <c r="AN37" s="12">
        <f>Zapisy!P68</f>
        <v>9</v>
      </c>
      <c r="AP37" s="12">
        <f>Zapisy!U68</f>
        <v>4</v>
      </c>
      <c r="AQ37" s="19">
        <f>Zapisy!V68</f>
        <v>0</v>
      </c>
      <c r="AR37" s="19">
        <f>Zapisy!W68</f>
        <v>0</v>
      </c>
      <c r="AS37" s="12">
        <f>Zapisy!X68</f>
        <v>8</v>
      </c>
    </row>
    <row r="38" spans="2:45" ht="12.75">
      <c r="B38" s="12">
        <f>Zapisy!E19</f>
        <v>4</v>
      </c>
      <c r="C38" s="19">
        <f>Zapisy!F19</f>
        <v>0</v>
      </c>
      <c r="D38" s="19">
        <f>Zapisy!G19</f>
        <v>0</v>
      </c>
      <c r="E38" s="12">
        <f>Zapisy!H19</f>
        <v>2</v>
      </c>
      <c r="G38" s="12">
        <f>Zapisy!M19</f>
        <v>6</v>
      </c>
      <c r="H38" s="19">
        <f>Zapisy!N19</f>
        <v>0</v>
      </c>
      <c r="I38" s="19">
        <f>Zapisy!O19</f>
        <v>0</v>
      </c>
      <c r="J38" s="12">
        <f>Zapisy!P19</f>
        <v>1</v>
      </c>
      <c r="L38" s="12">
        <f>Zapisy!U19</f>
        <v>5</v>
      </c>
      <c r="M38" s="19">
        <f>Zapisy!V19</f>
        <v>0</v>
      </c>
      <c r="N38" s="19">
        <f>Zapisy!W19</f>
        <v>0</v>
      </c>
      <c r="O38" s="12">
        <f>Zapisy!X19</f>
        <v>8</v>
      </c>
      <c r="Q38" s="12">
        <f>Zapisy!E44</f>
        <v>6</v>
      </c>
      <c r="R38" s="19">
        <f>Zapisy!F44</f>
        <v>0</v>
      </c>
      <c r="S38" s="19">
        <f>Zapisy!G44</f>
        <v>0</v>
      </c>
      <c r="T38" s="12">
        <f>Zapisy!H44</f>
        <v>9</v>
      </c>
      <c r="V38" s="12">
        <f>Zapisy!M44</f>
        <v>7</v>
      </c>
      <c r="W38" s="19">
        <f>Zapisy!N44</f>
        <v>0</v>
      </c>
      <c r="X38" s="19">
        <f>Zapisy!O44</f>
        <v>0</v>
      </c>
      <c r="Y38" s="12">
        <f>Zapisy!P44</f>
        <v>1</v>
      </c>
      <c r="AA38" s="12">
        <f>Zapisy!U44</f>
        <v>8</v>
      </c>
      <c r="AB38" s="19">
        <f>Zapisy!V44</f>
        <v>0</v>
      </c>
      <c r="AC38" s="19">
        <f>Zapisy!W44</f>
        <v>0</v>
      </c>
      <c r="AD38" s="12">
        <f>Zapisy!X44</f>
        <v>2</v>
      </c>
      <c r="AF38" s="12">
        <f>Zapisy!E69</f>
        <v>9</v>
      </c>
      <c r="AG38" s="19">
        <f>Zapisy!F69</f>
        <v>0</v>
      </c>
      <c r="AH38" s="19">
        <f>Zapisy!G69</f>
        <v>0</v>
      </c>
      <c r="AI38" s="12">
        <f>Zapisy!H69</f>
        <v>3</v>
      </c>
      <c r="AK38" s="12">
        <f>Zapisy!M69</f>
        <v>5</v>
      </c>
      <c r="AL38" s="19">
        <f>Zapisy!N69</f>
        <v>0</v>
      </c>
      <c r="AM38" s="19">
        <f>Zapisy!O69</f>
        <v>0</v>
      </c>
      <c r="AN38" s="12">
        <f>Zapisy!P69</f>
        <v>6</v>
      </c>
      <c r="AP38" s="12">
        <f>Zapisy!U69</f>
        <v>3</v>
      </c>
      <c r="AQ38" s="19">
        <f>Zapisy!V69</f>
        <v>0</v>
      </c>
      <c r="AR38" s="19">
        <f>Zapisy!W69</f>
        <v>0</v>
      </c>
      <c r="AS38" s="12">
        <f>Zapisy!X69</f>
        <v>1</v>
      </c>
    </row>
    <row r="39" spans="2:45" ht="12.75">
      <c r="B39" s="12">
        <f>Zapisy!E20</f>
        <v>7</v>
      </c>
      <c r="C39" s="19">
        <f>Zapisy!F20</f>
        <v>0</v>
      </c>
      <c r="D39" s="19">
        <f>Zapisy!G20</f>
        <v>0</v>
      </c>
      <c r="E39" s="12">
        <f>Zapisy!H20</f>
        <v>8</v>
      </c>
      <c r="G39" s="12">
        <f>Zapisy!M20</f>
        <v>5</v>
      </c>
      <c r="H39" s="19">
        <f>Zapisy!N20</f>
        <v>0</v>
      </c>
      <c r="I39" s="19">
        <f>Zapisy!O20</f>
        <v>0</v>
      </c>
      <c r="J39" s="12">
        <f>Zapisy!P20</f>
        <v>3</v>
      </c>
      <c r="L39" s="12">
        <f>Zapisy!U20</f>
        <v>7</v>
      </c>
      <c r="M39" s="19">
        <f>Zapisy!V20</f>
        <v>0</v>
      </c>
      <c r="N39" s="19">
        <f>Zapisy!W20</f>
        <v>0</v>
      </c>
      <c r="O39" s="12">
        <f>Zapisy!X20</f>
        <v>2</v>
      </c>
      <c r="Q39" s="12">
        <f>Zapisy!E45</f>
        <v>8</v>
      </c>
      <c r="R39" s="19">
        <f>Zapisy!F45</f>
        <v>0</v>
      </c>
      <c r="S39" s="19">
        <f>Zapisy!G45</f>
        <v>0</v>
      </c>
      <c r="T39" s="12">
        <f>Zapisy!H45</f>
        <v>3</v>
      </c>
      <c r="V39" s="12">
        <f>Zapisy!M45</f>
        <v>9</v>
      </c>
      <c r="W39" s="19">
        <f>Zapisy!N45</f>
        <v>0</v>
      </c>
      <c r="X39" s="19">
        <f>Zapisy!O45</f>
        <v>0</v>
      </c>
      <c r="Y39" s="12">
        <f>Zapisy!P45</f>
        <v>4</v>
      </c>
      <c r="AA39" s="12">
        <f>Zapisy!U45</f>
        <v>1</v>
      </c>
      <c r="AB39" s="19">
        <f>Zapisy!V45</f>
        <v>0</v>
      </c>
      <c r="AC39" s="19">
        <f>Zapisy!W45</f>
        <v>0</v>
      </c>
      <c r="AD39" s="12">
        <f>Zapisy!X45</f>
        <v>5</v>
      </c>
      <c r="AF39" s="12">
        <f>Zapisy!E70</f>
        <v>2</v>
      </c>
      <c r="AG39" s="19">
        <f>Zapisy!F70</f>
        <v>0</v>
      </c>
      <c r="AH39" s="19">
        <f>Zapisy!G70</f>
        <v>0</v>
      </c>
      <c r="AI39" s="12">
        <f>Zapisy!H70</f>
        <v>6</v>
      </c>
      <c r="AK39" s="12">
        <f>Zapisy!M70</f>
        <v>1</v>
      </c>
      <c r="AL39" s="19">
        <f>Zapisy!N70</f>
        <v>0</v>
      </c>
      <c r="AM39" s="19">
        <f>Zapisy!O70</f>
        <v>0</v>
      </c>
      <c r="AN39" s="12">
        <f>Zapisy!P70</f>
        <v>4</v>
      </c>
      <c r="AP39" s="12">
        <f>Zapisy!U70</f>
        <v>6</v>
      </c>
      <c r="AQ39" s="19">
        <f>Zapisy!V70</f>
        <v>0</v>
      </c>
      <c r="AR39" s="19">
        <f>Zapisy!W70</f>
        <v>0</v>
      </c>
      <c r="AS39" s="12">
        <f>Zapisy!X70</f>
        <v>7</v>
      </c>
    </row>
    <row r="40" spans="2:45" ht="12.75" hidden="1">
      <c r="B40" s="12">
        <f aca="true" t="shared" si="36" ref="B40:B47">B36</f>
        <v>3</v>
      </c>
      <c r="C40" s="71">
        <f>C36-D36</f>
        <v>0</v>
      </c>
      <c r="D40" s="72"/>
      <c r="E40" s="12">
        <f aca="true" t="shared" si="37" ref="E40:E47">E36</f>
        <v>6</v>
      </c>
      <c r="G40" s="12">
        <f aca="true" t="shared" si="38" ref="G40:G47">G36</f>
        <v>8</v>
      </c>
      <c r="H40" s="71">
        <f>H36-I36</f>
        <v>0</v>
      </c>
      <c r="I40" s="72"/>
      <c r="J40" s="12">
        <f aca="true" t="shared" si="39" ref="J40:J47">J36</f>
        <v>9</v>
      </c>
      <c r="L40" s="12">
        <f aca="true" t="shared" si="40" ref="L40:L47">L36</f>
        <v>6</v>
      </c>
      <c r="M40" s="71">
        <f>M36-N36</f>
        <v>0</v>
      </c>
      <c r="N40" s="72"/>
      <c r="O40" s="12">
        <f aca="true" t="shared" si="41" ref="O40:O47">O36</f>
        <v>4</v>
      </c>
      <c r="Q40" s="12">
        <f aca="true" t="shared" si="42" ref="Q40:Q47">Q36</f>
        <v>7</v>
      </c>
      <c r="R40" s="71">
        <f>R36-S36</f>
        <v>0</v>
      </c>
      <c r="S40" s="72"/>
      <c r="T40" s="12">
        <f aca="true" t="shared" si="43" ref="T40:T47">T36</f>
        <v>5</v>
      </c>
      <c r="V40" s="12">
        <f aca="true" t="shared" si="44" ref="V40:V47">V36</f>
        <v>8</v>
      </c>
      <c r="W40" s="71">
        <f>W36-X36</f>
        <v>0</v>
      </c>
      <c r="X40" s="72"/>
      <c r="Y40" s="12">
        <f aca="true" t="shared" si="45" ref="Y40:Y47">Y36</f>
        <v>6</v>
      </c>
      <c r="AA40" s="12">
        <f aca="true" t="shared" si="46" ref="AA40:AA47">AA36</f>
        <v>9</v>
      </c>
      <c r="AB40" s="71">
        <f>AB36-AC36</f>
        <v>0</v>
      </c>
      <c r="AC40" s="72"/>
      <c r="AD40" s="12">
        <f aca="true" t="shared" si="47" ref="AD40:AD47">AD36</f>
        <v>7</v>
      </c>
      <c r="AF40" s="12">
        <f aca="true" t="shared" si="48" ref="AF40:AF47">AF36</f>
        <v>1</v>
      </c>
      <c r="AG40" s="71">
        <f>AG36-AH36</f>
        <v>0</v>
      </c>
      <c r="AH40" s="72"/>
      <c r="AI40" s="12">
        <f aca="true" t="shared" si="49" ref="AI40:AI47">AI36</f>
        <v>8</v>
      </c>
      <c r="AK40" s="12">
        <f aca="true" t="shared" si="50" ref="AK40:AK47">AK36</f>
        <v>3</v>
      </c>
      <c r="AL40" s="71">
        <f>AL36-AM36</f>
        <v>0</v>
      </c>
      <c r="AM40" s="72"/>
      <c r="AN40" s="12">
        <f aca="true" t="shared" si="51" ref="AN40:AN47">AN36</f>
        <v>7</v>
      </c>
      <c r="AP40" s="12">
        <f aca="true" t="shared" si="52" ref="AP40:AP47">AP36</f>
        <v>2</v>
      </c>
      <c r="AQ40" s="71">
        <f>AQ36-AR36</f>
        <v>0</v>
      </c>
      <c r="AR40" s="72"/>
      <c r="AS40" s="12">
        <f aca="true" t="shared" si="53" ref="AS40:AS47">AS36</f>
        <v>5</v>
      </c>
    </row>
    <row r="41" spans="2:45" ht="12.75" hidden="1">
      <c r="B41" s="12">
        <f t="shared" si="36"/>
        <v>5</v>
      </c>
      <c r="C41" s="71">
        <f>C37-D37</f>
        <v>0</v>
      </c>
      <c r="D41" s="72"/>
      <c r="E41" s="12">
        <f t="shared" si="37"/>
        <v>9</v>
      </c>
      <c r="G41" s="12">
        <f t="shared" si="38"/>
        <v>4</v>
      </c>
      <c r="H41" s="71">
        <f>H37-I37</f>
        <v>0</v>
      </c>
      <c r="I41" s="72"/>
      <c r="J41" s="12">
        <f t="shared" si="39"/>
        <v>7</v>
      </c>
      <c r="L41" s="12">
        <f t="shared" si="40"/>
        <v>9</v>
      </c>
      <c r="M41" s="71">
        <f>M37-N37</f>
        <v>0</v>
      </c>
      <c r="N41" s="72"/>
      <c r="O41" s="12">
        <f t="shared" si="41"/>
        <v>1</v>
      </c>
      <c r="Q41" s="12">
        <f t="shared" si="42"/>
        <v>1</v>
      </c>
      <c r="R41" s="71">
        <f>R37-S37</f>
        <v>0</v>
      </c>
      <c r="S41" s="72"/>
      <c r="T41" s="12">
        <f t="shared" si="43"/>
        <v>2</v>
      </c>
      <c r="V41" s="12">
        <f t="shared" si="44"/>
        <v>2</v>
      </c>
      <c r="W41" s="71">
        <f>W37-X37</f>
        <v>0</v>
      </c>
      <c r="X41" s="72"/>
      <c r="Y41" s="12">
        <f t="shared" si="45"/>
        <v>3</v>
      </c>
      <c r="AA41" s="12">
        <f t="shared" si="46"/>
        <v>3</v>
      </c>
      <c r="AB41" s="71">
        <f>AB37-AC37</f>
        <v>0</v>
      </c>
      <c r="AC41" s="72"/>
      <c r="AD41" s="12">
        <f t="shared" si="47"/>
        <v>4</v>
      </c>
      <c r="AF41" s="12">
        <f t="shared" si="48"/>
        <v>4</v>
      </c>
      <c r="AG41" s="71">
        <f>AG37-AH37</f>
        <v>0</v>
      </c>
      <c r="AH41" s="72"/>
      <c r="AI41" s="12">
        <f t="shared" si="49"/>
        <v>5</v>
      </c>
      <c r="AK41" s="12">
        <f t="shared" si="50"/>
        <v>2</v>
      </c>
      <c r="AL41" s="71">
        <f>AL37-AM37</f>
        <v>0</v>
      </c>
      <c r="AM41" s="72"/>
      <c r="AN41" s="12">
        <f t="shared" si="51"/>
        <v>9</v>
      </c>
      <c r="AP41" s="12">
        <f t="shared" si="52"/>
        <v>4</v>
      </c>
      <c r="AQ41" s="71">
        <f>AQ37-AR37</f>
        <v>0</v>
      </c>
      <c r="AR41" s="72"/>
      <c r="AS41" s="12">
        <f t="shared" si="53"/>
        <v>8</v>
      </c>
    </row>
    <row r="42" spans="2:45" ht="12.75" hidden="1">
      <c r="B42" s="12">
        <f t="shared" si="36"/>
        <v>4</v>
      </c>
      <c r="C42" s="71">
        <f>C38-D38</f>
        <v>0</v>
      </c>
      <c r="D42" s="72"/>
      <c r="E42" s="12">
        <f t="shared" si="37"/>
        <v>2</v>
      </c>
      <c r="G42" s="12">
        <f t="shared" si="38"/>
        <v>6</v>
      </c>
      <c r="H42" s="71">
        <f>H38-I38</f>
        <v>0</v>
      </c>
      <c r="I42" s="72"/>
      <c r="J42" s="12">
        <f t="shared" si="39"/>
        <v>1</v>
      </c>
      <c r="L42" s="12">
        <f t="shared" si="40"/>
        <v>5</v>
      </c>
      <c r="M42" s="71">
        <f>M38-N38</f>
        <v>0</v>
      </c>
      <c r="N42" s="72"/>
      <c r="O42" s="12">
        <f t="shared" si="41"/>
        <v>8</v>
      </c>
      <c r="Q42" s="12">
        <f t="shared" si="42"/>
        <v>6</v>
      </c>
      <c r="R42" s="71">
        <f>R38-S38</f>
        <v>0</v>
      </c>
      <c r="S42" s="72"/>
      <c r="T42" s="12">
        <f t="shared" si="43"/>
        <v>9</v>
      </c>
      <c r="V42" s="12">
        <f t="shared" si="44"/>
        <v>7</v>
      </c>
      <c r="W42" s="71">
        <f>W38-X38</f>
        <v>0</v>
      </c>
      <c r="X42" s="72"/>
      <c r="Y42" s="12">
        <f t="shared" si="45"/>
        <v>1</v>
      </c>
      <c r="AA42" s="12">
        <f t="shared" si="46"/>
        <v>8</v>
      </c>
      <c r="AB42" s="71">
        <f>AB38-AC38</f>
        <v>0</v>
      </c>
      <c r="AC42" s="72"/>
      <c r="AD42" s="12">
        <f t="shared" si="47"/>
        <v>2</v>
      </c>
      <c r="AF42" s="12">
        <f t="shared" si="48"/>
        <v>9</v>
      </c>
      <c r="AG42" s="71">
        <f>AG38-AH38</f>
        <v>0</v>
      </c>
      <c r="AH42" s="72"/>
      <c r="AI42" s="12">
        <f t="shared" si="49"/>
        <v>3</v>
      </c>
      <c r="AK42" s="12">
        <f t="shared" si="50"/>
        <v>5</v>
      </c>
      <c r="AL42" s="71">
        <f>AL38-AM38</f>
        <v>0</v>
      </c>
      <c r="AM42" s="72"/>
      <c r="AN42" s="12">
        <f t="shared" si="51"/>
        <v>6</v>
      </c>
      <c r="AP42" s="12">
        <f t="shared" si="52"/>
        <v>3</v>
      </c>
      <c r="AQ42" s="71">
        <f>AQ38-AR38</f>
        <v>0</v>
      </c>
      <c r="AR42" s="72"/>
      <c r="AS42" s="12">
        <f t="shared" si="53"/>
        <v>1</v>
      </c>
    </row>
    <row r="43" spans="2:45" ht="12.75" hidden="1">
      <c r="B43" s="70">
        <f t="shared" si="36"/>
        <v>7</v>
      </c>
      <c r="C43" s="73">
        <f>C39-D39</f>
        <v>0</v>
      </c>
      <c r="D43" s="74"/>
      <c r="E43" s="70">
        <f t="shared" si="37"/>
        <v>8</v>
      </c>
      <c r="G43" s="70">
        <f t="shared" si="38"/>
        <v>5</v>
      </c>
      <c r="H43" s="73">
        <f>H39-I39</f>
        <v>0</v>
      </c>
      <c r="I43" s="74"/>
      <c r="J43" s="70">
        <f t="shared" si="39"/>
        <v>3</v>
      </c>
      <c r="L43" s="70">
        <f t="shared" si="40"/>
        <v>7</v>
      </c>
      <c r="M43" s="73">
        <f>M39-N39</f>
        <v>0</v>
      </c>
      <c r="N43" s="74"/>
      <c r="O43" s="70">
        <f t="shared" si="41"/>
        <v>2</v>
      </c>
      <c r="Q43" s="70">
        <f t="shared" si="42"/>
        <v>8</v>
      </c>
      <c r="R43" s="73">
        <f>R39-S39</f>
        <v>0</v>
      </c>
      <c r="S43" s="74"/>
      <c r="T43" s="70">
        <f t="shared" si="43"/>
        <v>3</v>
      </c>
      <c r="V43" s="70">
        <f t="shared" si="44"/>
        <v>9</v>
      </c>
      <c r="W43" s="73">
        <f>W39-X39</f>
        <v>0</v>
      </c>
      <c r="X43" s="74"/>
      <c r="Y43" s="70">
        <f t="shared" si="45"/>
        <v>4</v>
      </c>
      <c r="AA43" s="70">
        <f t="shared" si="46"/>
        <v>1</v>
      </c>
      <c r="AB43" s="73">
        <f>AB39-AC39</f>
        <v>0</v>
      </c>
      <c r="AC43" s="74"/>
      <c r="AD43" s="70">
        <f t="shared" si="47"/>
        <v>5</v>
      </c>
      <c r="AF43" s="70">
        <f t="shared" si="48"/>
        <v>2</v>
      </c>
      <c r="AG43" s="73">
        <f>AG39-AH39</f>
        <v>0</v>
      </c>
      <c r="AH43" s="74"/>
      <c r="AI43" s="70">
        <f t="shared" si="49"/>
        <v>6</v>
      </c>
      <c r="AK43" s="70">
        <f t="shared" si="50"/>
        <v>1</v>
      </c>
      <c r="AL43" s="73">
        <f>AL39-AM39</f>
        <v>0</v>
      </c>
      <c r="AM43" s="74"/>
      <c r="AN43" s="70">
        <f t="shared" si="51"/>
        <v>4</v>
      </c>
      <c r="AP43" s="70">
        <f t="shared" si="52"/>
        <v>6</v>
      </c>
      <c r="AQ43" s="73">
        <f>AQ39-AR39</f>
        <v>0</v>
      </c>
      <c r="AR43" s="74"/>
      <c r="AS43" s="70">
        <f t="shared" si="53"/>
        <v>7</v>
      </c>
    </row>
    <row r="44" spans="2:45" ht="12.75">
      <c r="B44" s="56">
        <f t="shared" si="36"/>
        <v>3</v>
      </c>
      <c r="C44" s="75">
        <f>IF(C40&gt;C41,2,0)+IF(C40&gt;C42,2,0)+IF(C40&gt;C43,2,0)+IF(C40=C41,1,0)+IF(C40=C42,1,0)+IF(C40=C43,1,0)</f>
        <v>3</v>
      </c>
      <c r="D44" s="75">
        <f>6-C44</f>
        <v>3</v>
      </c>
      <c r="E44" s="56">
        <f t="shared" si="37"/>
        <v>6</v>
      </c>
      <c r="F44" s="55"/>
      <c r="G44" s="56">
        <f t="shared" si="38"/>
        <v>8</v>
      </c>
      <c r="H44" s="75">
        <f>IF(H40&gt;H41,2,0)+IF(H40&gt;H42,2,0)+IF(H40&gt;H43,2,0)+IF(H40=H41,1,0)+IF(H40=H42,1,0)+IF(H40=H43,1,0)</f>
        <v>3</v>
      </c>
      <c r="I44" s="75">
        <f>6-H44</f>
        <v>3</v>
      </c>
      <c r="J44" s="56">
        <f t="shared" si="39"/>
        <v>9</v>
      </c>
      <c r="K44" s="55"/>
      <c r="L44" s="56">
        <f t="shared" si="40"/>
        <v>6</v>
      </c>
      <c r="M44" s="75">
        <f>IF(M40&gt;M41,2,0)+IF(M40&gt;M42,2,0)+IF(M40&gt;M43,2,0)+IF(M40=M41,1,0)+IF(M40=M42,1,0)+IF(M40=M43,1,0)</f>
        <v>3</v>
      </c>
      <c r="N44" s="75">
        <f>6-M44</f>
        <v>3</v>
      </c>
      <c r="O44" s="56">
        <f t="shared" si="41"/>
        <v>4</v>
      </c>
      <c r="P44" s="55"/>
      <c r="Q44" s="56">
        <f t="shared" si="42"/>
        <v>7</v>
      </c>
      <c r="R44" s="75">
        <f>IF(R40&gt;R41,2,0)+IF(R40&gt;R42,2,0)+IF(R40&gt;R43,2,0)+IF(R40=R41,1,0)+IF(R40=R42,1,0)+IF(R40=R43,1,0)</f>
        <v>3</v>
      </c>
      <c r="S44" s="75">
        <f>6-R44</f>
        <v>3</v>
      </c>
      <c r="T44" s="56">
        <f t="shared" si="43"/>
        <v>5</v>
      </c>
      <c r="U44" s="55"/>
      <c r="V44" s="56">
        <f t="shared" si="44"/>
        <v>8</v>
      </c>
      <c r="W44" s="75">
        <f>IF(W40&gt;W41,2,0)+IF(W40&gt;W42,2,0)+IF(W40&gt;W43,2,0)+IF(W40=W41,1,0)+IF(W40=W42,1,0)+IF(W40=W43,1,0)</f>
        <v>3</v>
      </c>
      <c r="X44" s="75">
        <f>6-W44</f>
        <v>3</v>
      </c>
      <c r="Y44" s="56">
        <f t="shared" si="45"/>
        <v>6</v>
      </c>
      <c r="AA44" s="56">
        <f t="shared" si="46"/>
        <v>9</v>
      </c>
      <c r="AB44" s="75">
        <f>IF(AB40&gt;AB41,2,0)+IF(AB40&gt;AB42,2,0)+IF(AB40&gt;AB43,2,0)+IF(AB40=AB41,1,0)+IF(AB40=AB42,1,0)+IF(AB40=AB43,1,0)</f>
        <v>3</v>
      </c>
      <c r="AC44" s="75">
        <f>6-AB44</f>
        <v>3</v>
      </c>
      <c r="AD44" s="56">
        <f t="shared" si="47"/>
        <v>7</v>
      </c>
      <c r="AF44" s="56">
        <f t="shared" si="48"/>
        <v>1</v>
      </c>
      <c r="AG44" s="75">
        <f>IF(AG40&gt;AG41,2,0)+IF(AG40&gt;AG42,2,0)+IF(AG40&gt;AG43,2,0)+IF(AG40=AG41,1,0)+IF(AG40=AG42,1,0)+IF(AG40=AG43,1,0)</f>
        <v>3</v>
      </c>
      <c r="AH44" s="75">
        <f>6-AG44</f>
        <v>3</v>
      </c>
      <c r="AI44" s="56">
        <f t="shared" si="49"/>
        <v>8</v>
      </c>
      <c r="AK44" s="56">
        <f t="shared" si="50"/>
        <v>3</v>
      </c>
      <c r="AL44" s="75">
        <f>IF(AL40&gt;AL41,2,0)+IF(AL40&gt;AL42,2,0)+IF(AL40&gt;AL43,2,0)+IF(AL40=AL41,1,0)+IF(AL40=AL42,1,0)+IF(AL40=AL43,1,0)</f>
        <v>3</v>
      </c>
      <c r="AM44" s="75">
        <f>6-AL44</f>
        <v>3</v>
      </c>
      <c r="AN44" s="56">
        <f t="shared" si="51"/>
        <v>7</v>
      </c>
      <c r="AP44" s="56">
        <f t="shared" si="52"/>
        <v>2</v>
      </c>
      <c r="AQ44" s="75">
        <f>IF(AQ40&gt;AQ41,2,0)+IF(AQ40&gt;AQ42,2,0)+IF(AQ40&gt;AQ43,2,0)+IF(AQ40=AQ41,1,0)+IF(AQ40=AQ42,1,0)+IF(AQ40=AQ43,1,0)</f>
        <v>3</v>
      </c>
      <c r="AR44" s="75">
        <f>6-AQ44</f>
        <v>3</v>
      </c>
      <c r="AS44" s="56">
        <f t="shared" si="53"/>
        <v>5</v>
      </c>
    </row>
    <row r="45" spans="2:45" ht="12.75">
      <c r="B45" s="56">
        <f t="shared" si="36"/>
        <v>5</v>
      </c>
      <c r="C45" s="75">
        <f>IF(C41&gt;C40,2,0)+IF(C41&gt;C42,2,0)+IF(C41&gt;C43,2,0)+IF(C41=C40,1,0)+IF(C41=C42,1,0)+IF(C41=C43,1,0)</f>
        <v>3</v>
      </c>
      <c r="D45" s="75">
        <f>6-C45</f>
        <v>3</v>
      </c>
      <c r="E45" s="56">
        <f t="shared" si="37"/>
        <v>9</v>
      </c>
      <c r="F45" s="21"/>
      <c r="G45" s="56">
        <f t="shared" si="38"/>
        <v>4</v>
      </c>
      <c r="H45" s="75">
        <f>IF(H41&gt;H40,2,0)+IF(H41&gt;H42,2,0)+IF(H41&gt;H43,2,0)+IF(H41=H40,1,0)+IF(H41=H42,1,0)+IF(H41=H43,1,0)</f>
        <v>3</v>
      </c>
      <c r="I45" s="75">
        <f>6-H45</f>
        <v>3</v>
      </c>
      <c r="J45" s="56">
        <f t="shared" si="39"/>
        <v>7</v>
      </c>
      <c r="K45" s="21"/>
      <c r="L45" s="56">
        <f t="shared" si="40"/>
        <v>9</v>
      </c>
      <c r="M45" s="75">
        <f>IF(M41&gt;M40,2,0)+IF(M41&gt;M42,2,0)+IF(M41&gt;M43,2,0)+IF(M41=M40,1,0)+IF(M41=M42,1,0)+IF(M41=M43,1,0)</f>
        <v>3</v>
      </c>
      <c r="N45" s="75">
        <f>6-M45</f>
        <v>3</v>
      </c>
      <c r="O45" s="56">
        <f t="shared" si="41"/>
        <v>1</v>
      </c>
      <c r="P45" s="21"/>
      <c r="Q45" s="56">
        <f t="shared" si="42"/>
        <v>1</v>
      </c>
      <c r="R45" s="75">
        <f>IF(R41&gt;R40,2,0)+IF(R41&gt;R42,2,0)+IF(R41&gt;R43,2,0)+IF(R41=R40,1,0)+IF(R41=R42,1,0)+IF(R41=R43,1,0)</f>
        <v>3</v>
      </c>
      <c r="S45" s="75">
        <f>6-R45</f>
        <v>3</v>
      </c>
      <c r="T45" s="56">
        <f t="shared" si="43"/>
        <v>2</v>
      </c>
      <c r="U45" s="21"/>
      <c r="V45" s="56">
        <f t="shared" si="44"/>
        <v>2</v>
      </c>
      <c r="W45" s="75">
        <f>IF(W41&gt;W40,2,0)+IF(W41&gt;W42,2,0)+IF(W41&gt;W43,2,0)+IF(W41=W40,1,0)+IF(W41=W42,1,0)+IF(W41=W43,1,0)</f>
        <v>3</v>
      </c>
      <c r="X45" s="75">
        <f>6-W45</f>
        <v>3</v>
      </c>
      <c r="Y45" s="56">
        <f t="shared" si="45"/>
        <v>3</v>
      </c>
      <c r="AA45" s="56">
        <f t="shared" si="46"/>
        <v>3</v>
      </c>
      <c r="AB45" s="75">
        <f>IF(AB41&gt;AB40,2,0)+IF(AB41&gt;AB42,2,0)+IF(AB41&gt;AB43,2,0)+IF(AB41=AB40,1,0)+IF(AB41=AB42,1,0)+IF(AB41=AB43,1,0)</f>
        <v>3</v>
      </c>
      <c r="AC45" s="75">
        <f>6-AB45</f>
        <v>3</v>
      </c>
      <c r="AD45" s="56">
        <f t="shared" si="47"/>
        <v>4</v>
      </c>
      <c r="AF45" s="56">
        <f t="shared" si="48"/>
        <v>4</v>
      </c>
      <c r="AG45" s="75">
        <f>IF(AG41&gt;AG40,2,0)+IF(AG41&gt;AG42,2,0)+IF(AG41&gt;AG43,2,0)+IF(AG41=AG40,1,0)+IF(AG41=AG42,1,0)+IF(AG41=AG43,1,0)</f>
        <v>3</v>
      </c>
      <c r="AH45" s="75">
        <f>6-AG45</f>
        <v>3</v>
      </c>
      <c r="AI45" s="56">
        <f t="shared" si="49"/>
        <v>5</v>
      </c>
      <c r="AK45" s="56">
        <f t="shared" si="50"/>
        <v>2</v>
      </c>
      <c r="AL45" s="75">
        <f>IF(AL41&gt;AL40,2,0)+IF(AL41&gt;AL42,2,0)+IF(AL41&gt;AL43,2,0)+IF(AL41=AL40,1,0)+IF(AL41=AL42,1,0)+IF(AL41=AL43,1,0)</f>
        <v>3</v>
      </c>
      <c r="AM45" s="75">
        <f>6-AL45</f>
        <v>3</v>
      </c>
      <c r="AN45" s="56">
        <f t="shared" si="51"/>
        <v>9</v>
      </c>
      <c r="AP45" s="56">
        <f t="shared" si="52"/>
        <v>4</v>
      </c>
      <c r="AQ45" s="75">
        <f>IF(AQ41&gt;AQ40,2,0)+IF(AQ41&gt;AQ42,2,0)+IF(AQ41&gt;AQ43,2,0)+IF(AQ41=AQ40,1,0)+IF(AQ41=AQ42,1,0)+IF(AQ41=AQ43,1,0)</f>
        <v>3</v>
      </c>
      <c r="AR45" s="75">
        <f>6-AQ45</f>
        <v>3</v>
      </c>
      <c r="AS45" s="56">
        <f t="shared" si="53"/>
        <v>8</v>
      </c>
    </row>
    <row r="46" spans="2:45" ht="12.75">
      <c r="B46" s="56">
        <f t="shared" si="36"/>
        <v>4</v>
      </c>
      <c r="C46" s="75">
        <f>IF(C42&gt;C40,2,0)+IF(C42&gt;C41,2,0)+IF(C42&gt;C43,2,0)+IF(C42=C40,1,0)+IF(C42=C41,1,0)+IF(C42=C43,1,0)</f>
        <v>3</v>
      </c>
      <c r="D46" s="75">
        <f>6-C46</f>
        <v>3</v>
      </c>
      <c r="E46" s="56">
        <f t="shared" si="37"/>
        <v>2</v>
      </c>
      <c r="F46" s="21"/>
      <c r="G46" s="56">
        <f t="shared" si="38"/>
        <v>6</v>
      </c>
      <c r="H46" s="75">
        <f>IF(H42&gt;H40,2,0)+IF(H42&gt;H41,2,0)+IF(H42&gt;H43,2,0)+IF(H42=H40,1,0)+IF(H42=H41,1,0)+IF(H42=H43,1,0)</f>
        <v>3</v>
      </c>
      <c r="I46" s="75">
        <f>6-H46</f>
        <v>3</v>
      </c>
      <c r="J46" s="56">
        <f t="shared" si="39"/>
        <v>1</v>
      </c>
      <c r="K46" s="21"/>
      <c r="L46" s="56">
        <f t="shared" si="40"/>
        <v>5</v>
      </c>
      <c r="M46" s="75">
        <f>IF(M42&gt;M40,2,0)+IF(M42&gt;M41,2,0)+IF(M42&gt;M43,2,0)+IF(M42=M40,1,0)+IF(M42=M41,1,0)+IF(M42=M43,1,0)</f>
        <v>3</v>
      </c>
      <c r="N46" s="75">
        <f>6-M46</f>
        <v>3</v>
      </c>
      <c r="O46" s="56">
        <f t="shared" si="41"/>
        <v>8</v>
      </c>
      <c r="P46" s="21"/>
      <c r="Q46" s="56">
        <f t="shared" si="42"/>
        <v>6</v>
      </c>
      <c r="R46" s="75">
        <f>IF(R42&gt;R40,2,0)+IF(R42&gt;R41,2,0)+IF(R42&gt;R43,2,0)+IF(R42=R40,1,0)+IF(R42=R41,1,0)+IF(R42=R43,1,0)</f>
        <v>3</v>
      </c>
      <c r="S46" s="75">
        <f>6-R46</f>
        <v>3</v>
      </c>
      <c r="T46" s="56">
        <f t="shared" si="43"/>
        <v>9</v>
      </c>
      <c r="U46" s="21"/>
      <c r="V46" s="56">
        <f t="shared" si="44"/>
        <v>7</v>
      </c>
      <c r="W46" s="75">
        <f>IF(W42&gt;W40,2,0)+IF(W42&gt;W41,2,0)+IF(W42&gt;W43,2,0)+IF(W42=W40,1,0)+IF(W42=W41,1,0)+IF(W42=W43,1,0)</f>
        <v>3</v>
      </c>
      <c r="X46" s="75">
        <f>6-W46</f>
        <v>3</v>
      </c>
      <c r="Y46" s="56">
        <f t="shared" si="45"/>
        <v>1</v>
      </c>
      <c r="AA46" s="56">
        <f t="shared" si="46"/>
        <v>8</v>
      </c>
      <c r="AB46" s="75">
        <f>IF(AB42&gt;AB40,2,0)+IF(AB42&gt;AB41,2,0)+IF(AB42&gt;AB43,2,0)+IF(AB42=AB40,1,0)+IF(AB42=AB41,1,0)+IF(AB42=AB43,1,0)</f>
        <v>3</v>
      </c>
      <c r="AC46" s="75">
        <f>6-AB46</f>
        <v>3</v>
      </c>
      <c r="AD46" s="56">
        <f t="shared" si="47"/>
        <v>2</v>
      </c>
      <c r="AF46" s="56">
        <f t="shared" si="48"/>
        <v>9</v>
      </c>
      <c r="AG46" s="75">
        <f>IF(AG42&gt;AG40,2,0)+IF(AG42&gt;AG41,2,0)+IF(AG42&gt;AG43,2,0)+IF(AG42=AG40,1,0)+IF(AG42=AG41,1,0)+IF(AG42=AG43,1,0)</f>
        <v>3</v>
      </c>
      <c r="AH46" s="75">
        <f>6-AG46</f>
        <v>3</v>
      </c>
      <c r="AI46" s="56">
        <f t="shared" si="49"/>
        <v>3</v>
      </c>
      <c r="AK46" s="56">
        <f t="shared" si="50"/>
        <v>5</v>
      </c>
      <c r="AL46" s="75">
        <f>IF(AL42&gt;AL40,2,0)+IF(AL42&gt;AL41,2,0)+IF(AL42&gt;AL43,2,0)+IF(AL42=AL40,1,0)+IF(AL42=AL41,1,0)+IF(AL42=AL43,1,0)</f>
        <v>3</v>
      </c>
      <c r="AM46" s="75">
        <f>6-AL46</f>
        <v>3</v>
      </c>
      <c r="AN46" s="56">
        <f t="shared" si="51"/>
        <v>6</v>
      </c>
      <c r="AP46" s="56">
        <f t="shared" si="52"/>
        <v>3</v>
      </c>
      <c r="AQ46" s="75">
        <f>IF(AQ42&gt;AQ40,2,0)+IF(AQ42&gt;AQ41,2,0)+IF(AQ42&gt;AQ43,2,0)+IF(AQ42=AQ40,1,0)+IF(AQ42=AQ41,1,0)+IF(AQ42=AQ43,1,0)</f>
        <v>3</v>
      </c>
      <c r="AR46" s="75">
        <f>6-AQ46</f>
        <v>3</v>
      </c>
      <c r="AS46" s="56">
        <f t="shared" si="53"/>
        <v>1</v>
      </c>
    </row>
    <row r="47" spans="2:45" ht="12.75">
      <c r="B47" s="56">
        <f t="shared" si="36"/>
        <v>7</v>
      </c>
      <c r="C47" s="75">
        <f>IF(C43&gt;C40,2,0)+IF(C43&gt;C41,2,0)+IF(C43&gt;C42,2,0)++IF(C43=C40,1,0)+IF(C43=C41,1,0)+IF(C43=C42,1,0)</f>
        <v>3</v>
      </c>
      <c r="D47" s="75">
        <f>6-C47</f>
        <v>3</v>
      </c>
      <c r="E47" s="56">
        <f t="shared" si="37"/>
        <v>8</v>
      </c>
      <c r="F47" s="21"/>
      <c r="G47" s="56">
        <f t="shared" si="38"/>
        <v>5</v>
      </c>
      <c r="H47" s="75">
        <f>IF(H43&gt;H40,2,0)+IF(H43&gt;H41,2,0)+IF(H43&gt;H42,2,0)++IF(H43=H40,1,0)+IF(H43=H41,1,0)+IF(H43=H42,1,0)</f>
        <v>3</v>
      </c>
      <c r="I47" s="75">
        <f>6-H47</f>
        <v>3</v>
      </c>
      <c r="J47" s="56">
        <f t="shared" si="39"/>
        <v>3</v>
      </c>
      <c r="K47" s="21"/>
      <c r="L47" s="56">
        <f t="shared" si="40"/>
        <v>7</v>
      </c>
      <c r="M47" s="75">
        <f>IF(M43&gt;M40,2,0)+IF(M43&gt;M41,2,0)+IF(M43&gt;M42,2,0)++IF(M43=M40,1,0)+IF(M43=M41,1,0)+IF(M43=M42,1,0)</f>
        <v>3</v>
      </c>
      <c r="N47" s="75">
        <f>6-M47</f>
        <v>3</v>
      </c>
      <c r="O47" s="56">
        <f t="shared" si="41"/>
        <v>2</v>
      </c>
      <c r="P47" s="21"/>
      <c r="Q47" s="56">
        <f t="shared" si="42"/>
        <v>8</v>
      </c>
      <c r="R47" s="75">
        <f>IF(R43&gt;R40,2,0)+IF(R43&gt;R41,2,0)+IF(R43&gt;R42,2,0)++IF(R43=R40,1,0)+IF(R43=R41,1,0)+IF(R43=R42,1,0)</f>
        <v>3</v>
      </c>
      <c r="S47" s="75">
        <f>6-R47</f>
        <v>3</v>
      </c>
      <c r="T47" s="56">
        <f t="shared" si="43"/>
        <v>3</v>
      </c>
      <c r="U47" s="21"/>
      <c r="V47" s="56">
        <f t="shared" si="44"/>
        <v>9</v>
      </c>
      <c r="W47" s="75">
        <f>IF(W43&gt;W40,2,0)+IF(W43&gt;W41,2,0)+IF(W43&gt;W42,2,0)++IF(W43=W40,1,0)+IF(W43=W41,1,0)+IF(W43=W42,1,0)</f>
        <v>3</v>
      </c>
      <c r="X47" s="75">
        <f>6-W47</f>
        <v>3</v>
      </c>
      <c r="Y47" s="56">
        <f t="shared" si="45"/>
        <v>4</v>
      </c>
      <c r="AA47" s="56">
        <f t="shared" si="46"/>
        <v>1</v>
      </c>
      <c r="AB47" s="75">
        <f>IF(AB43&gt;AB40,2,0)+IF(AB43&gt;AB41,2,0)+IF(AB43&gt;AB42,2,0)++IF(AB43=AB40,1,0)+IF(AB43=AB41,1,0)+IF(AB43=AB42,1,0)</f>
        <v>3</v>
      </c>
      <c r="AC47" s="75">
        <f>6-AB47</f>
        <v>3</v>
      </c>
      <c r="AD47" s="56">
        <f t="shared" si="47"/>
        <v>5</v>
      </c>
      <c r="AF47" s="56">
        <f t="shared" si="48"/>
        <v>2</v>
      </c>
      <c r="AG47" s="75">
        <f>IF(AG43&gt;AG40,2,0)+IF(AG43&gt;AG41,2,0)+IF(AG43&gt;AG42,2,0)++IF(AG43=AG40,1,0)+IF(AG43=AG41,1,0)+IF(AG43=AG42,1,0)</f>
        <v>3</v>
      </c>
      <c r="AH47" s="75">
        <f>6-AG47</f>
        <v>3</v>
      </c>
      <c r="AI47" s="56">
        <f t="shared" si="49"/>
        <v>6</v>
      </c>
      <c r="AK47" s="56">
        <f t="shared" si="50"/>
        <v>1</v>
      </c>
      <c r="AL47" s="75">
        <f>IF(AL43&gt;AL40,2,0)+IF(AL43&gt;AL41,2,0)+IF(AL43&gt;AL42,2,0)++IF(AL43=AL40,1,0)+IF(AL43=AL41,1,0)+IF(AL43=AL42,1,0)</f>
        <v>3</v>
      </c>
      <c r="AM47" s="75">
        <f>6-AL47</f>
        <v>3</v>
      </c>
      <c r="AN47" s="56">
        <f t="shared" si="51"/>
        <v>4</v>
      </c>
      <c r="AP47" s="56">
        <f t="shared" si="52"/>
        <v>6</v>
      </c>
      <c r="AQ47" s="75">
        <f>IF(AQ43&gt;AQ40,2,0)+IF(AQ43&gt;AQ41,2,0)+IF(AQ43&gt;AQ42,2,0)++IF(AQ43=AQ40,1,0)+IF(AQ43=AQ41,1,0)+IF(AQ43=AQ42,1,0)</f>
        <v>3</v>
      </c>
      <c r="AR47" s="75">
        <f>6-AQ47</f>
        <v>3</v>
      </c>
      <c r="AS47" s="56">
        <f t="shared" si="53"/>
        <v>7</v>
      </c>
    </row>
    <row r="50" ht="13.5" thickBot="1"/>
    <row r="51" spans="2:45" ht="12.75">
      <c r="B51" s="107"/>
      <c r="C51" s="108">
        <f>SUM(C55:C58)</f>
        <v>0</v>
      </c>
      <c r="D51" s="108">
        <f>SUM(D55:D58)</f>
        <v>0</v>
      </c>
      <c r="E51" s="109"/>
      <c r="G51" s="107"/>
      <c r="H51" s="108">
        <f>SUM(H55:H58)</f>
        <v>0</v>
      </c>
      <c r="I51" s="108">
        <f>SUM(I55:I58)</f>
        <v>0</v>
      </c>
      <c r="J51" s="109"/>
      <c r="L51" s="107"/>
      <c r="M51" s="108">
        <f>SUM(M55:M58)</f>
        <v>0</v>
      </c>
      <c r="N51" s="108">
        <f>SUM(N55:N58)</f>
        <v>0</v>
      </c>
      <c r="O51" s="109"/>
      <c r="Q51" s="107"/>
      <c r="R51" s="108">
        <f>SUM(R55:R58)</f>
        <v>0</v>
      </c>
      <c r="S51" s="108">
        <f>SUM(S55:S58)</f>
        <v>0</v>
      </c>
      <c r="T51" s="109"/>
      <c r="V51" s="107"/>
      <c r="W51" s="108">
        <f>SUM(W55:W58)</f>
        <v>0</v>
      </c>
      <c r="X51" s="108">
        <f>SUM(X55:X58)</f>
        <v>0</v>
      </c>
      <c r="Y51" s="109"/>
      <c r="AA51" s="107"/>
      <c r="AB51" s="108">
        <f>SUM(AB55:AB58)</f>
        <v>0</v>
      </c>
      <c r="AC51" s="108">
        <f>SUM(AC55:AC58)</f>
        <v>0</v>
      </c>
      <c r="AD51" s="109"/>
      <c r="AF51" s="107"/>
      <c r="AG51" s="108">
        <f>SUM(AG55:AG58)</f>
        <v>0</v>
      </c>
      <c r="AH51" s="108">
        <f>SUM(AH55:AH58)</f>
        <v>0</v>
      </c>
      <c r="AI51" s="109"/>
      <c r="AK51" s="107"/>
      <c r="AL51" s="108">
        <f>SUM(AL55:AL58)</f>
        <v>0</v>
      </c>
      <c r="AM51" s="108">
        <f>SUM(AM55:AM58)</f>
        <v>0</v>
      </c>
      <c r="AN51" s="109"/>
      <c r="AP51" s="107"/>
      <c r="AQ51" s="108">
        <f>SUM(AQ55:AQ58)</f>
        <v>0</v>
      </c>
      <c r="AR51" s="108">
        <f>SUM(AR55:AR58)</f>
        <v>0</v>
      </c>
      <c r="AS51" s="109"/>
    </row>
    <row r="52" spans="2:45" ht="13.5" thickBot="1">
      <c r="B52" s="110">
        <f>B4</f>
        <v>3</v>
      </c>
      <c r="C52" s="206">
        <f>IF(C51-D51&gt;0,C51-D51,D51-C51)</f>
        <v>0</v>
      </c>
      <c r="D52" s="206"/>
      <c r="E52" s="111">
        <f>E4</f>
        <v>6</v>
      </c>
      <c r="G52" s="110">
        <f>G4</f>
        <v>8</v>
      </c>
      <c r="H52" s="206">
        <f>IF(H51-I51&gt;0,H51-I51,I51-H51)</f>
        <v>0</v>
      </c>
      <c r="I52" s="206"/>
      <c r="J52" s="111">
        <f>J4</f>
        <v>9</v>
      </c>
      <c r="L52" s="110">
        <f>L4</f>
        <v>6</v>
      </c>
      <c r="M52" s="206">
        <f>IF(M51-N51&gt;0,M51-N51,N51-M51)</f>
        <v>0</v>
      </c>
      <c r="N52" s="206"/>
      <c r="O52" s="111">
        <f>O4</f>
        <v>4</v>
      </c>
      <c r="Q52" s="110">
        <f>Q4</f>
        <v>7</v>
      </c>
      <c r="R52" s="206">
        <f>IF(R51-S51&gt;0,R51-S51,S51-R51)</f>
        <v>0</v>
      </c>
      <c r="S52" s="206"/>
      <c r="T52" s="111">
        <f>T4</f>
        <v>5</v>
      </c>
      <c r="V52" s="110">
        <f>V4</f>
        <v>8</v>
      </c>
      <c r="W52" s="206">
        <f>IF(W51-X51&gt;0,W51-X51,X51-W51)</f>
        <v>0</v>
      </c>
      <c r="X52" s="206"/>
      <c r="Y52" s="111">
        <f>Y4</f>
        <v>6</v>
      </c>
      <c r="AA52" s="110">
        <f>AA4</f>
        <v>9</v>
      </c>
      <c r="AB52" s="206">
        <f>IF(AB51-AC51&gt;0,AB51-AC51,AC51-AB51)</f>
        <v>0</v>
      </c>
      <c r="AC52" s="206"/>
      <c r="AD52" s="111">
        <f>AD4</f>
        <v>7</v>
      </c>
      <c r="AF52" s="110">
        <f>AF4</f>
        <v>1</v>
      </c>
      <c r="AG52" s="206">
        <f>IF(AG51-AH51&gt;0,AG51-AH51,AH51-AG51)</f>
        <v>0</v>
      </c>
      <c r="AH52" s="206"/>
      <c r="AI52" s="111">
        <f>AI4</f>
        <v>8</v>
      </c>
      <c r="AK52" s="110">
        <f>AK4</f>
        <v>3</v>
      </c>
      <c r="AL52" s="206">
        <f>IF(AL51-AM51&gt;0,AL51-AM51,AM51-AL51)</f>
        <v>0</v>
      </c>
      <c r="AM52" s="206"/>
      <c r="AN52" s="111">
        <f>AN4</f>
        <v>7</v>
      </c>
      <c r="AP52" s="110">
        <f>AP4</f>
        <v>2</v>
      </c>
      <c r="AQ52" s="206">
        <f>IF(AQ51-AR51&gt;0,AQ51-AR51,AR51-AQ51)</f>
        <v>0</v>
      </c>
      <c r="AR52" s="206"/>
      <c r="AS52" s="111">
        <f>AS4</f>
        <v>5</v>
      </c>
    </row>
    <row r="53" spans="2:45" ht="12.75" customHeight="1">
      <c r="B53" s="112"/>
      <c r="C53" s="113">
        <f>IF(C51&gt;D51,C52/C51,0)</f>
        <v>0</v>
      </c>
      <c r="D53" s="114">
        <f>IF(D51&gt;C51,C52/D51,0)</f>
        <v>0</v>
      </c>
      <c r="E53" s="115"/>
      <c r="G53" s="112"/>
      <c r="H53" s="113">
        <f>IF(H51&gt;I51,H52/H51,0)</f>
        <v>0</v>
      </c>
      <c r="I53" s="114">
        <f>IF(I51&gt;H51,H52/I51,0)</f>
        <v>0</v>
      </c>
      <c r="J53" s="115"/>
      <c r="L53" s="112"/>
      <c r="M53" s="113">
        <f>IF(M51&gt;N51,M52/M51,0)</f>
        <v>0</v>
      </c>
      <c r="N53" s="114">
        <f>IF(N51&gt;M51,M52/N51,0)</f>
        <v>0</v>
      </c>
      <c r="O53" s="115"/>
      <c r="Q53" s="112"/>
      <c r="R53" s="113">
        <f>IF(R51&gt;S51,R52/R51,0)</f>
        <v>0</v>
      </c>
      <c r="S53" s="114">
        <f>IF(S51&gt;R51,R52/S51,0)</f>
        <v>0</v>
      </c>
      <c r="T53" s="115"/>
      <c r="V53" s="112"/>
      <c r="W53" s="113">
        <f>IF(W51&gt;X51,W52/W51,0)</f>
        <v>0</v>
      </c>
      <c r="X53" s="114">
        <f>IF(X51&gt;W51,W52/X51,0)</f>
        <v>0</v>
      </c>
      <c r="Y53" s="115"/>
      <c r="AA53" s="112"/>
      <c r="AB53" s="113">
        <f>IF(AB51&gt;AC51,AB52/AB51,0)</f>
        <v>0</v>
      </c>
      <c r="AC53" s="114">
        <f>IF(AC51&gt;AB51,AB52/AC51,0)</f>
        <v>0</v>
      </c>
      <c r="AD53" s="115"/>
      <c r="AF53" s="112"/>
      <c r="AG53" s="113">
        <f>IF(AG51&gt;AH51,AG52/AG51,0)</f>
        <v>0</v>
      </c>
      <c r="AH53" s="114">
        <f>IF(AH51&gt;AG51,AG52/AH51,0)</f>
        <v>0</v>
      </c>
      <c r="AI53" s="115"/>
      <c r="AK53" s="112"/>
      <c r="AL53" s="113">
        <f>IF(AL51&gt;AM51,AL52/AL51,0)</f>
        <v>0</v>
      </c>
      <c r="AM53" s="114">
        <f>IF(AM51&gt;AL51,AL52/AM51,0)</f>
        <v>0</v>
      </c>
      <c r="AN53" s="115"/>
      <c r="AP53" s="112"/>
      <c r="AQ53" s="113">
        <f>IF(AQ51&gt;AR51,AQ52/AQ51,0)</f>
        <v>0</v>
      </c>
      <c r="AR53" s="114">
        <f>IF(AR51&gt;AQ51,AQ52/AR51,0)</f>
        <v>0</v>
      </c>
      <c r="AS53" s="115"/>
    </row>
    <row r="54" spans="2:45" ht="12.75" customHeight="1" thickBot="1">
      <c r="B54" s="112"/>
      <c r="C54" s="116">
        <f>IF(C53&gt;0,IF(C53&gt;$AU$1,IF(C53&gt;$AU$2,IF(C53&gt;$AU$3,IF(C53&gt;$AU$4,$AV$5,$AV$4),$AV$3),$AV$2),$AV$1),IF(D53&gt;0,IF(D53&gt;$AU$1,IF(D53&gt;$AU$2,IF(D53&gt;$AU$3,IF(D53&gt;$AU$4,0,$AV$5-$AV$4),$AV$3),$AV$2),$AV$1),$AV$1))</f>
        <v>4.5</v>
      </c>
      <c r="D54" s="117">
        <f>$AV$5-C54</f>
        <v>4.5</v>
      </c>
      <c r="E54" s="118"/>
      <c r="G54" s="112"/>
      <c r="H54" s="116">
        <f>IF(H53&gt;0,IF(H53&gt;$AU$1,IF(H53&gt;$AU$2,IF(H53&gt;$AU$3,IF(H53&gt;$AU$4,$AV$5,$AV$4),$AV$3),$AV$2),$AV$1),IF(I53&gt;0,IF(I53&gt;$AU$1,IF(I53&gt;$AU$2,IF(I53&gt;$AU$3,IF(I53&gt;$AU$4,0,$AV$5-$AV$4),$AV$3),$AV$2),$AV$1),$AV$1))</f>
        <v>4.5</v>
      </c>
      <c r="I54" s="117">
        <f>$AV$5-H54</f>
        <v>4.5</v>
      </c>
      <c r="J54" s="118"/>
      <c r="L54" s="173"/>
      <c r="M54" s="116">
        <f>IF(M53&gt;0,IF(M53&gt;$AU$1,IF(M53&gt;$AU$2,IF(M53&gt;$AU$3,IF(M53&gt;$AU$4,$AV$5,$AV$4),$AV$3),$AV$2),$AV$1),IF(N53&gt;0,IF(N53&gt;$AU$1,IF(N53&gt;$AU$2,IF(N53&gt;$AU$3,IF(N53&gt;$AU$4,0,$AV$5-$AV$4),$AV$3),$AV$2),$AV$1),$AV$1))</f>
        <v>4.5</v>
      </c>
      <c r="N54" s="117">
        <f>$AV$5-M54</f>
        <v>4.5</v>
      </c>
      <c r="O54" s="174"/>
      <c r="Q54" s="173"/>
      <c r="R54" s="116">
        <f>IF(R53&gt;0,IF(R53&gt;$AU$1,IF(R53&gt;$AU$2,IF(R53&gt;$AU$3,IF(R53&gt;$AU$4,$AV$5,$AV$4),$AV$3),$AV$2),$AV$1),IF(S53&gt;0,IF(S53&gt;$AU$1,IF(S53&gt;$AU$2,IF(S53&gt;$AU$3,IF(S53&gt;$AU$4,0,$AV$5-$AV$4),$AV$3),$AV$2),$AV$1),$AV$1))</f>
        <v>4.5</v>
      </c>
      <c r="S54" s="117">
        <f>$AV$5-R54</f>
        <v>4.5</v>
      </c>
      <c r="T54" s="174"/>
      <c r="V54" s="173"/>
      <c r="W54" s="116">
        <f>IF(W53&gt;0,IF(W53&gt;$AU$1,IF(W53&gt;$AU$2,IF(W53&gt;$AU$3,IF(W53&gt;$AU$4,$AV$5,$AV$4),$AV$3),$AV$2),$AV$1),IF(X53&gt;0,IF(X53&gt;$AU$1,IF(X53&gt;$AU$2,IF(X53&gt;$AU$3,IF(X53&gt;$AU$4,0,$AV$5-$AV$4),$AV$3),$AV$2),$AV$1),$AV$1))</f>
        <v>4.5</v>
      </c>
      <c r="X54" s="117">
        <f>$AV$5-W54</f>
        <v>4.5</v>
      </c>
      <c r="Y54" s="174"/>
      <c r="AA54" s="173"/>
      <c r="AB54" s="116">
        <f>IF(AB53&gt;0,IF(AB53&gt;$AU$1,IF(AB53&gt;$AU$2,IF(AB53&gt;$AU$3,IF(AB53&gt;$AU$4,$AV$5,$AV$4),$AV$3),$AV$2),$AV$1),IF(AC53&gt;0,IF(AC53&gt;$AU$1,IF(AC53&gt;$AU$2,IF(AC53&gt;$AU$3,IF(AC53&gt;$AU$4,0,$AV$5-$AV$4),$AV$3),$AV$2),$AV$1),$AV$1))</f>
        <v>4.5</v>
      </c>
      <c r="AC54" s="117">
        <f>$AV$5-AB54</f>
        <v>4.5</v>
      </c>
      <c r="AD54" s="174"/>
      <c r="AF54" s="173"/>
      <c r="AG54" s="116">
        <f>IF(AG53&gt;0,IF(AG53&gt;$AU$1,IF(AG53&gt;$AU$2,IF(AG53&gt;$AU$3,IF(AG53&gt;$AU$4,$AV$5,$AV$4),$AV$3),$AV$2),$AV$1),IF(AH53&gt;0,IF(AH53&gt;$AU$1,IF(AH53&gt;$AU$2,IF(AH53&gt;$AU$3,IF(AH53&gt;$AU$4,0,$AV$5-$AV$4),$AV$3),$AV$2),$AV$1),$AV$1))</f>
        <v>4.5</v>
      </c>
      <c r="AH54" s="117">
        <f>$AV$5-AG54</f>
        <v>4.5</v>
      </c>
      <c r="AI54" s="174"/>
      <c r="AK54" s="173"/>
      <c r="AL54" s="116">
        <f>IF(AL53&gt;0,IF(AL53&gt;$AU$1,IF(AL53&gt;$AU$2,IF(AL53&gt;$AU$3,IF(AL53&gt;$AU$4,$AV$5,$AV$4),$AV$3),$AV$2),$AV$1),IF(AM53&gt;0,IF(AM53&gt;$AU$1,IF(AM53&gt;$AU$2,IF(AM53&gt;$AU$3,IF(AM53&gt;$AU$4,0,$AV$5-$AV$4),$AV$3),$AV$2),$AV$1),$AV$1))</f>
        <v>4.5</v>
      </c>
      <c r="AM54" s="117">
        <f>$AV$5-AL54</f>
        <v>4.5</v>
      </c>
      <c r="AN54" s="174"/>
      <c r="AP54" s="173"/>
      <c r="AQ54" s="116">
        <f>IF(AQ53&gt;0,IF(AQ53&gt;$AU$1,IF(AQ53&gt;$AU$2,IF(AQ53&gt;$AU$3,IF(AQ53&gt;$AU$4,$AV$5,$AV$4),$AV$3),$AV$2),$AV$1),IF(AR53&gt;0,IF(AR53&gt;$AU$1,IF(AR53&gt;$AU$2,IF(AR53&gt;$AU$3,IF(AR53&gt;$AU$4,0,$AV$5-$AV$4),$AV$3),$AV$2),$AV$1),$AV$1))</f>
        <v>4.5</v>
      </c>
      <c r="AR54" s="117">
        <f>$AV$5-AQ54</f>
        <v>4.5</v>
      </c>
      <c r="AS54" s="174"/>
    </row>
    <row r="55" spans="2:45" ht="13.5" customHeight="1" hidden="1">
      <c r="B55" s="112"/>
      <c r="C55" s="119">
        <f>3*(C4+C20+C36)</f>
        <v>0</v>
      </c>
      <c r="D55" s="119">
        <f>3*(D4+D20+D36)</f>
        <v>0</v>
      </c>
      <c r="E55" s="120"/>
      <c r="G55" s="112"/>
      <c r="H55" s="119">
        <f>3*(H4+H20+H36)</f>
        <v>0</v>
      </c>
      <c r="I55" s="119">
        <f>3*(I4+I20+I36)</f>
        <v>0</v>
      </c>
      <c r="J55" s="120"/>
      <c r="L55" s="112"/>
      <c r="M55" s="119">
        <f>3*(M4+M20+M36)</f>
        <v>0</v>
      </c>
      <c r="N55" s="119">
        <f>3*(N4+N20+N36)</f>
        <v>0</v>
      </c>
      <c r="O55" s="120"/>
      <c r="Q55" s="112"/>
      <c r="R55" s="119">
        <f>3*(R4+R20+R36)</f>
        <v>0</v>
      </c>
      <c r="S55" s="119">
        <f>3*(S4+S20+S36)</f>
        <v>0</v>
      </c>
      <c r="T55" s="120"/>
      <c r="V55" s="112"/>
      <c r="W55" s="119">
        <f>3*(W4+W20+W36)</f>
        <v>0</v>
      </c>
      <c r="X55" s="119">
        <f>3*(X4+X20+X36)</f>
        <v>0</v>
      </c>
      <c r="Y55" s="120"/>
      <c r="AA55" s="112"/>
      <c r="AB55" s="119">
        <f>3*(AB4+AB20+AB36)</f>
        <v>0</v>
      </c>
      <c r="AC55" s="119">
        <f>3*(AC4+AC20+AC36)</f>
        <v>0</v>
      </c>
      <c r="AD55" s="120"/>
      <c r="AF55" s="112"/>
      <c r="AG55" s="119">
        <f>3*(AG4+AG20+AG36)</f>
        <v>0</v>
      </c>
      <c r="AH55" s="119">
        <f>3*(AH4+AH20+AH36)</f>
        <v>0</v>
      </c>
      <c r="AI55" s="120"/>
      <c r="AK55" s="112"/>
      <c r="AL55" s="119">
        <f>3*(AL4+AL20+AL36)</f>
        <v>0</v>
      </c>
      <c r="AM55" s="119">
        <f>3*(AM4+AM20+AM36)</f>
        <v>0</v>
      </c>
      <c r="AN55" s="120"/>
      <c r="AP55" s="112"/>
      <c r="AQ55" s="119">
        <f>3*(AQ4+AQ20+AQ36)</f>
        <v>0</v>
      </c>
      <c r="AR55" s="119">
        <f>3*(AR4+AR20+AR36)</f>
        <v>0</v>
      </c>
      <c r="AS55" s="120"/>
    </row>
    <row r="56" spans="2:45" ht="12.75" customHeight="1" hidden="1">
      <c r="B56" s="110"/>
      <c r="C56" s="119">
        <f>D5+D21+D37</f>
        <v>0</v>
      </c>
      <c r="D56" s="119">
        <f>C5+C21+C37</f>
        <v>0</v>
      </c>
      <c r="E56" s="121"/>
      <c r="G56" s="110"/>
      <c r="H56" s="119">
        <f>I5+I21+I37</f>
        <v>0</v>
      </c>
      <c r="I56" s="119">
        <f>H5+H21+H37</f>
        <v>0</v>
      </c>
      <c r="J56" s="121"/>
      <c r="L56" s="110"/>
      <c r="M56" s="119">
        <f>N5+N21+N37</f>
        <v>0</v>
      </c>
      <c r="N56" s="119">
        <f>M5+M21+M37</f>
        <v>0</v>
      </c>
      <c r="O56" s="121"/>
      <c r="Q56" s="110"/>
      <c r="R56" s="119">
        <f>S5+S21+S37</f>
        <v>0</v>
      </c>
      <c r="S56" s="119">
        <f>R5+R21+R37</f>
        <v>0</v>
      </c>
      <c r="T56" s="121"/>
      <c r="V56" s="110"/>
      <c r="W56" s="119">
        <f>X5+X21+X37</f>
        <v>0</v>
      </c>
      <c r="X56" s="119">
        <f>W5+W21+W37</f>
        <v>0</v>
      </c>
      <c r="Y56" s="121"/>
      <c r="AA56" s="110"/>
      <c r="AB56" s="119">
        <f>AC5+AC21+AC37</f>
        <v>0</v>
      </c>
      <c r="AC56" s="119">
        <f>AB5+AB21+AB37</f>
        <v>0</v>
      </c>
      <c r="AD56" s="121"/>
      <c r="AF56" s="110"/>
      <c r="AG56" s="119">
        <f>AH5+AH21+AH37</f>
        <v>0</v>
      </c>
      <c r="AH56" s="119">
        <f>AG5+AG21+AG37</f>
        <v>0</v>
      </c>
      <c r="AI56" s="121"/>
      <c r="AK56" s="110"/>
      <c r="AL56" s="119">
        <f>AM5+AM21+AM37</f>
        <v>0</v>
      </c>
      <c r="AM56" s="119">
        <f>AL5+AL21+AL37</f>
        <v>0</v>
      </c>
      <c r="AN56" s="121"/>
      <c r="AP56" s="110"/>
      <c r="AQ56" s="119">
        <f>AR5+AR21+AR37</f>
        <v>0</v>
      </c>
      <c r="AR56" s="119">
        <f>AQ5+AQ21+AQ37</f>
        <v>0</v>
      </c>
      <c r="AS56" s="121"/>
    </row>
    <row r="57" spans="2:45" ht="12.75" customHeight="1" hidden="1">
      <c r="B57" s="110"/>
      <c r="C57" s="119">
        <f>D6+D22+D38</f>
        <v>0</v>
      </c>
      <c r="D57" s="119">
        <f>C6+C22+C38</f>
        <v>0</v>
      </c>
      <c r="E57" s="121"/>
      <c r="G57" s="110"/>
      <c r="H57" s="119">
        <f>I6+I22+I38</f>
        <v>0</v>
      </c>
      <c r="I57" s="119">
        <f>H6+H22+H38</f>
        <v>0</v>
      </c>
      <c r="J57" s="121"/>
      <c r="L57" s="110"/>
      <c r="M57" s="119">
        <f>N6+N22+N38</f>
        <v>0</v>
      </c>
      <c r="N57" s="119">
        <f>M6+M22+M38</f>
        <v>0</v>
      </c>
      <c r="O57" s="121"/>
      <c r="Q57" s="110"/>
      <c r="R57" s="119">
        <f>S6+S22+S38</f>
        <v>0</v>
      </c>
      <c r="S57" s="119">
        <f>R6+R22+R38</f>
        <v>0</v>
      </c>
      <c r="T57" s="121"/>
      <c r="V57" s="110"/>
      <c r="W57" s="119">
        <f>X6+X22+X38</f>
        <v>0</v>
      </c>
      <c r="X57" s="119">
        <f>W6+W22+W38</f>
        <v>0</v>
      </c>
      <c r="Y57" s="121"/>
      <c r="AA57" s="110"/>
      <c r="AB57" s="119">
        <f>AC6+AC22+AC38</f>
        <v>0</v>
      </c>
      <c r="AC57" s="119">
        <f>AB6+AB22+AB38</f>
        <v>0</v>
      </c>
      <c r="AD57" s="121"/>
      <c r="AF57" s="110"/>
      <c r="AG57" s="119">
        <f>AH6+AH22+AH38</f>
        <v>0</v>
      </c>
      <c r="AH57" s="119">
        <f>AG6+AG22+AG38</f>
        <v>0</v>
      </c>
      <c r="AI57" s="121"/>
      <c r="AK57" s="110"/>
      <c r="AL57" s="119">
        <f>AM6+AM22+AM38</f>
        <v>0</v>
      </c>
      <c r="AM57" s="119">
        <f>AL6+AL22+AL38</f>
        <v>0</v>
      </c>
      <c r="AN57" s="121"/>
      <c r="AP57" s="110"/>
      <c r="AQ57" s="119">
        <f>AR6+AR22+AR38</f>
        <v>0</v>
      </c>
      <c r="AR57" s="119">
        <f>AQ6+AQ22+AQ38</f>
        <v>0</v>
      </c>
      <c r="AS57" s="121"/>
    </row>
    <row r="58" spans="2:45" ht="13.5" hidden="1" thickBot="1">
      <c r="B58" s="122"/>
      <c r="C58" s="123">
        <f>D7+D23+D39</f>
        <v>0</v>
      </c>
      <c r="D58" s="123">
        <f>C7+C23+C39</f>
        <v>0</v>
      </c>
      <c r="E58" s="124"/>
      <c r="G58" s="122"/>
      <c r="H58" s="123">
        <f>I7+I23+I39</f>
        <v>0</v>
      </c>
      <c r="I58" s="123">
        <f>H7+H23+H39</f>
        <v>0</v>
      </c>
      <c r="J58" s="124"/>
      <c r="L58" s="122"/>
      <c r="M58" s="123">
        <f>N7+N23+N39</f>
        <v>0</v>
      </c>
      <c r="N58" s="123">
        <f>M7+M23+M39</f>
        <v>0</v>
      </c>
      <c r="O58" s="124"/>
      <c r="Q58" s="122"/>
      <c r="R58" s="123">
        <f>S7+S23+S39</f>
        <v>0</v>
      </c>
      <c r="S58" s="123">
        <f>R7+R23+R39</f>
        <v>0</v>
      </c>
      <c r="T58" s="124"/>
      <c r="V58" s="122"/>
      <c r="W58" s="123">
        <f>X7+X23+X39</f>
        <v>0</v>
      </c>
      <c r="X58" s="123">
        <f>W7+W23+W39</f>
        <v>0</v>
      </c>
      <c r="Y58" s="124"/>
      <c r="AA58" s="122"/>
      <c r="AB58" s="123">
        <f>AC7+AC23+AC39</f>
        <v>0</v>
      </c>
      <c r="AC58" s="123">
        <f>AB7+AB23+AB39</f>
        <v>0</v>
      </c>
      <c r="AD58" s="124"/>
      <c r="AF58" s="122"/>
      <c r="AG58" s="123">
        <f>AH7+AH23+AH39</f>
        <v>0</v>
      </c>
      <c r="AH58" s="123">
        <f>AG7+AG23+AG39</f>
        <v>0</v>
      </c>
      <c r="AI58" s="124"/>
      <c r="AK58" s="122"/>
      <c r="AL58" s="123">
        <f>AM7+AM23+AM39</f>
        <v>0</v>
      </c>
      <c r="AM58" s="123">
        <f>AL7+AL23+AL39</f>
        <v>0</v>
      </c>
      <c r="AN58" s="124"/>
      <c r="AP58" s="122"/>
      <c r="AQ58" s="123">
        <f>AR7+AR23+AR39</f>
        <v>0</v>
      </c>
      <c r="AR58" s="123">
        <f>AQ7+AQ23+AQ39</f>
        <v>0</v>
      </c>
      <c r="AS58" s="124"/>
    </row>
    <row r="59" ht="13.5" thickBot="1"/>
    <row r="60" spans="2:45" ht="12.75">
      <c r="B60" s="107"/>
      <c r="C60" s="108">
        <f>SUM(C64:C67)</f>
        <v>0</v>
      </c>
      <c r="D60" s="108">
        <f>SUM(D64:D67)</f>
        <v>0</v>
      </c>
      <c r="E60" s="109"/>
      <c r="G60" s="107"/>
      <c r="H60" s="108">
        <f>SUM(H64:H67)</f>
        <v>0</v>
      </c>
      <c r="I60" s="108">
        <f>SUM(I64:I67)</f>
        <v>0</v>
      </c>
      <c r="J60" s="109"/>
      <c r="L60" s="107"/>
      <c r="M60" s="108">
        <f>SUM(M64:M67)</f>
        <v>0</v>
      </c>
      <c r="N60" s="108">
        <f>SUM(N64:N67)</f>
        <v>0</v>
      </c>
      <c r="O60" s="109"/>
      <c r="Q60" s="107"/>
      <c r="R60" s="108">
        <f>SUM(R64:R67)</f>
        <v>0</v>
      </c>
      <c r="S60" s="108">
        <f>SUM(S64:S67)</f>
        <v>0</v>
      </c>
      <c r="T60" s="109"/>
      <c r="V60" s="107"/>
      <c r="W60" s="108">
        <f>SUM(W64:W67)</f>
        <v>0</v>
      </c>
      <c r="X60" s="108">
        <f>SUM(X64:X67)</f>
        <v>0</v>
      </c>
      <c r="Y60" s="109"/>
      <c r="AA60" s="107"/>
      <c r="AB60" s="108">
        <f>SUM(AB64:AB67)</f>
        <v>0</v>
      </c>
      <c r="AC60" s="108">
        <f>SUM(AC64:AC67)</f>
        <v>0</v>
      </c>
      <c r="AD60" s="109"/>
      <c r="AF60" s="107"/>
      <c r="AG60" s="108">
        <f>SUM(AG64:AG67)</f>
        <v>0</v>
      </c>
      <c r="AH60" s="108">
        <f>SUM(AH64:AH67)</f>
        <v>0</v>
      </c>
      <c r="AI60" s="109"/>
      <c r="AK60" s="107"/>
      <c r="AL60" s="108">
        <f>SUM(AL64:AL67)</f>
        <v>0</v>
      </c>
      <c r="AM60" s="108">
        <f>SUM(AM64:AM67)</f>
        <v>0</v>
      </c>
      <c r="AN60" s="109"/>
      <c r="AP60" s="107"/>
      <c r="AQ60" s="108">
        <f>SUM(AQ64:AQ67)</f>
        <v>0</v>
      </c>
      <c r="AR60" s="108">
        <f>SUM(AR64:AR67)</f>
        <v>0</v>
      </c>
      <c r="AS60" s="109"/>
    </row>
    <row r="61" spans="2:45" ht="13.5" thickBot="1">
      <c r="B61" s="110">
        <f>B13</f>
        <v>5</v>
      </c>
      <c r="C61" s="206">
        <f>IF(C60-D60&gt;0,C60-D60,D60-C60)</f>
        <v>0</v>
      </c>
      <c r="D61" s="206"/>
      <c r="E61" s="111">
        <f>E13</f>
        <v>9</v>
      </c>
      <c r="G61" s="110">
        <f>G13</f>
        <v>4</v>
      </c>
      <c r="H61" s="206">
        <f>IF(H60-I60&gt;0,H60-I60,I60-H60)</f>
        <v>0</v>
      </c>
      <c r="I61" s="206"/>
      <c r="J61" s="111">
        <f>J13</f>
        <v>7</v>
      </c>
      <c r="L61" s="110">
        <f>L13</f>
        <v>9</v>
      </c>
      <c r="M61" s="206">
        <f>IF(M60-N60&gt;0,M60-N60,N60-M60)</f>
        <v>0</v>
      </c>
      <c r="N61" s="206"/>
      <c r="O61" s="111">
        <f>O13</f>
        <v>1</v>
      </c>
      <c r="Q61" s="110">
        <f>Q13</f>
        <v>1</v>
      </c>
      <c r="R61" s="206">
        <f>IF(R60-S60&gt;0,R60-S60,S60-R60)</f>
        <v>0</v>
      </c>
      <c r="S61" s="206"/>
      <c r="T61" s="111">
        <f>T13</f>
        <v>2</v>
      </c>
      <c r="V61" s="110">
        <f>V13</f>
        <v>2</v>
      </c>
      <c r="W61" s="206">
        <f>IF(W60-X60&gt;0,W60-X60,X60-W60)</f>
        <v>0</v>
      </c>
      <c r="X61" s="206"/>
      <c r="Y61" s="111">
        <f>Y13</f>
        <v>3</v>
      </c>
      <c r="AA61" s="110">
        <f>AA13</f>
        <v>3</v>
      </c>
      <c r="AB61" s="206">
        <f>IF(AB60-AC60&gt;0,AB60-AC60,AC60-AB60)</f>
        <v>0</v>
      </c>
      <c r="AC61" s="206"/>
      <c r="AD61" s="111">
        <f>AD13</f>
        <v>4</v>
      </c>
      <c r="AF61" s="110">
        <f>AF13</f>
        <v>4</v>
      </c>
      <c r="AG61" s="206">
        <f>IF(AG60-AH60&gt;0,AG60-AH60,AH60-AG60)</f>
        <v>0</v>
      </c>
      <c r="AH61" s="206"/>
      <c r="AI61" s="111">
        <f>AI13</f>
        <v>5</v>
      </c>
      <c r="AK61" s="110">
        <f>AK13</f>
        <v>2</v>
      </c>
      <c r="AL61" s="206">
        <f>IF(AL60-AM60&gt;0,AL60-AM60,AM60-AL60)</f>
        <v>0</v>
      </c>
      <c r="AM61" s="206"/>
      <c r="AN61" s="111">
        <f>AN13</f>
        <v>9</v>
      </c>
      <c r="AP61" s="110">
        <f>AP13</f>
        <v>4</v>
      </c>
      <c r="AQ61" s="206">
        <f>IF(AQ60-AR60&gt;0,AQ60-AR60,AR60-AQ60)</f>
        <v>0</v>
      </c>
      <c r="AR61" s="206"/>
      <c r="AS61" s="111">
        <f>AS13</f>
        <v>8</v>
      </c>
    </row>
    <row r="62" spans="2:45" ht="12.75">
      <c r="B62" s="112"/>
      <c r="C62" s="113">
        <f>IF(C60&gt;D60,C61/C60,0)</f>
        <v>0</v>
      </c>
      <c r="D62" s="114">
        <f>IF(D60&gt;C60,C61/D60,0)</f>
        <v>0</v>
      </c>
      <c r="E62" s="115"/>
      <c r="G62" s="112"/>
      <c r="H62" s="113">
        <f>IF(H60&gt;I60,H61/H60,0)</f>
        <v>0</v>
      </c>
      <c r="I62" s="114">
        <f>IF(I60&gt;H60,H61/I60,0)</f>
        <v>0</v>
      </c>
      <c r="J62" s="115"/>
      <c r="L62" s="112"/>
      <c r="M62" s="113">
        <f>IF(M60&gt;N60,M61/M60,0)</f>
        <v>0</v>
      </c>
      <c r="N62" s="114">
        <f>IF(N60&gt;M60,M61/N60,0)</f>
        <v>0</v>
      </c>
      <c r="O62" s="115"/>
      <c r="Q62" s="112"/>
      <c r="R62" s="113">
        <f>IF(R60&gt;S60,R61/R60,0)</f>
        <v>0</v>
      </c>
      <c r="S62" s="114">
        <f>IF(S60&gt;R60,R61/S60,0)</f>
        <v>0</v>
      </c>
      <c r="T62" s="115"/>
      <c r="V62" s="112"/>
      <c r="W62" s="113">
        <f>IF(W60&gt;X60,W61/W60,0)</f>
        <v>0</v>
      </c>
      <c r="X62" s="114">
        <f>IF(X60&gt;W60,W61/X60,0)</f>
        <v>0</v>
      </c>
      <c r="Y62" s="115"/>
      <c r="AA62" s="112"/>
      <c r="AB62" s="113">
        <f>IF(AB60&gt;AC60,AB61/AB60,0)</f>
        <v>0</v>
      </c>
      <c r="AC62" s="114">
        <f>IF(AC60&gt;AB60,AB61/AC60,0)</f>
        <v>0</v>
      </c>
      <c r="AD62" s="115"/>
      <c r="AF62" s="112"/>
      <c r="AG62" s="113">
        <f>IF(AG60&gt;AH60,AG61/AG60,0)</f>
        <v>0</v>
      </c>
      <c r="AH62" s="114">
        <f>IF(AH60&gt;AG60,AG61/AH60,0)</f>
        <v>0</v>
      </c>
      <c r="AI62" s="115"/>
      <c r="AK62" s="112"/>
      <c r="AL62" s="113">
        <f>IF(AL60&gt;AM60,AL61/AL60,0)</f>
        <v>0</v>
      </c>
      <c r="AM62" s="114">
        <f>IF(AM60&gt;AL60,AL61/AM60,0)</f>
        <v>0</v>
      </c>
      <c r="AN62" s="115"/>
      <c r="AP62" s="112"/>
      <c r="AQ62" s="113">
        <f>IF(AQ60&gt;AR60,AQ61/AQ60,0)</f>
        <v>0</v>
      </c>
      <c r="AR62" s="114">
        <f>IF(AR60&gt;AQ60,AQ61/AR60,0)</f>
        <v>0</v>
      </c>
      <c r="AS62" s="115"/>
    </row>
    <row r="63" spans="2:45" ht="13.5" thickBot="1">
      <c r="B63" s="112"/>
      <c r="C63" s="116">
        <f>IF(C62&gt;0,IF(C62&gt;$AU$1,IF(C62&gt;$AU$2,IF(C62&gt;$AU$3,IF(C62&gt;$AU$4,$AV$5,$AV$4),$AV$3),$AV$2),$AV$1),IF(D62&gt;0,IF(D62&gt;$AU$1,IF(D62&gt;$AU$2,IF(D62&gt;$AU$3,IF(D62&gt;$AU$4,0,$AV$5-$AV$4),$AV$3),$AV$2),$AV$1),$AV$1))</f>
        <v>4.5</v>
      </c>
      <c r="D63" s="117">
        <f>$AV$5-C63</f>
        <v>4.5</v>
      </c>
      <c r="E63" s="118"/>
      <c r="G63" s="112"/>
      <c r="H63" s="116">
        <f>IF(H62&gt;0,IF(H62&gt;$AU$1,IF(H62&gt;$AU$2,IF(H62&gt;$AU$3,IF(H62&gt;$AU$4,$AV$5,$AV$4),$AV$3),$AV$2),$AV$1),IF(I62&gt;0,IF(I62&gt;$AU$1,IF(I62&gt;$AU$2,IF(I62&gt;$AU$3,IF(I62&gt;$AU$4,0,$AV$5-$AV$4),$AV$3),$AV$2),$AV$1),$AV$1))</f>
        <v>4.5</v>
      </c>
      <c r="I63" s="117">
        <f>$AV$5-H63</f>
        <v>4.5</v>
      </c>
      <c r="J63" s="118"/>
      <c r="L63" s="173"/>
      <c r="M63" s="116">
        <f>IF(M62&gt;0,IF(M62&gt;$AU$1,IF(M62&gt;$AU$2,IF(M62&gt;$AU$3,IF(M62&gt;$AU$4,$AV$5,$AV$4),$AV$3),$AV$2),$AV$1),IF(N62&gt;0,IF(N62&gt;$AU$1,IF(N62&gt;$AU$2,IF(N62&gt;$AU$3,IF(N62&gt;$AU$4,0,$AV$5-$AV$4),$AV$3),$AV$2),$AV$1),$AV$1))</f>
        <v>4.5</v>
      </c>
      <c r="N63" s="117">
        <f>$AV$5-M63</f>
        <v>4.5</v>
      </c>
      <c r="O63" s="174"/>
      <c r="Q63" s="173"/>
      <c r="R63" s="116">
        <f>IF(R62&gt;0,IF(R62&gt;$AU$1,IF(R62&gt;$AU$2,IF(R62&gt;$AU$3,IF(R62&gt;$AU$4,$AV$5,$AV$4),$AV$3),$AV$2),$AV$1),IF(S62&gt;0,IF(S62&gt;$AU$1,IF(S62&gt;$AU$2,IF(S62&gt;$AU$3,IF(S62&gt;$AU$4,0,$AV$5-$AV$4),$AV$3),$AV$2),$AV$1),$AV$1))</f>
        <v>4.5</v>
      </c>
      <c r="S63" s="117">
        <f>$AV$5-R63</f>
        <v>4.5</v>
      </c>
      <c r="T63" s="174"/>
      <c r="V63" s="173"/>
      <c r="W63" s="116">
        <f>IF(W62&gt;0,IF(W62&gt;$AU$1,IF(W62&gt;$AU$2,IF(W62&gt;$AU$3,IF(W62&gt;$AU$4,$AV$5,$AV$4),$AV$3),$AV$2),$AV$1),IF(X62&gt;0,IF(X62&gt;$AU$1,IF(X62&gt;$AU$2,IF(X62&gt;$AU$3,IF(X62&gt;$AU$4,0,$AV$5-$AV$4),$AV$3),$AV$2),$AV$1),$AV$1))</f>
        <v>4.5</v>
      </c>
      <c r="X63" s="117">
        <f>$AV$5-W63</f>
        <v>4.5</v>
      </c>
      <c r="Y63" s="174"/>
      <c r="AA63" s="173"/>
      <c r="AB63" s="116">
        <f>IF(AB62&gt;0,IF(AB62&gt;$AU$1,IF(AB62&gt;$AU$2,IF(AB62&gt;$AU$3,IF(AB62&gt;$AU$4,$AV$5,$AV$4),$AV$3),$AV$2),$AV$1),IF(AC62&gt;0,IF(AC62&gt;$AU$1,IF(AC62&gt;$AU$2,IF(AC62&gt;$AU$3,IF(AC62&gt;$AU$4,0,$AV$5-$AV$4),$AV$3),$AV$2),$AV$1),$AV$1))</f>
        <v>4.5</v>
      </c>
      <c r="AC63" s="117">
        <f>$AV$5-AB63</f>
        <v>4.5</v>
      </c>
      <c r="AD63" s="174"/>
      <c r="AF63" s="173"/>
      <c r="AG63" s="116">
        <f>IF(AG62&gt;0,IF(AG62&gt;$AU$1,IF(AG62&gt;$AU$2,IF(AG62&gt;$AU$3,IF(AG62&gt;$AU$4,$AV$5,$AV$4),$AV$3),$AV$2),$AV$1),IF(AH62&gt;0,IF(AH62&gt;$AU$1,IF(AH62&gt;$AU$2,IF(AH62&gt;$AU$3,IF(AH62&gt;$AU$4,0,$AV$5-$AV$4),$AV$3),$AV$2),$AV$1),$AV$1))</f>
        <v>4.5</v>
      </c>
      <c r="AH63" s="117">
        <f>$AV$5-AG63</f>
        <v>4.5</v>
      </c>
      <c r="AI63" s="174"/>
      <c r="AK63" s="173"/>
      <c r="AL63" s="116">
        <f>IF(AL62&gt;0,IF(AL62&gt;$AU$1,IF(AL62&gt;$AU$2,IF(AL62&gt;$AU$3,IF(AL62&gt;$AU$4,$AV$5,$AV$4),$AV$3),$AV$2),$AV$1),IF(AM62&gt;0,IF(AM62&gt;$AU$1,IF(AM62&gt;$AU$2,IF(AM62&gt;$AU$3,IF(AM62&gt;$AU$4,0,$AV$5-$AV$4),$AV$3),$AV$2),$AV$1),$AV$1))</f>
        <v>4.5</v>
      </c>
      <c r="AM63" s="117">
        <f>$AV$5-AL63</f>
        <v>4.5</v>
      </c>
      <c r="AN63" s="174"/>
      <c r="AP63" s="173"/>
      <c r="AQ63" s="116">
        <f>IF(AQ62&gt;0,IF(AQ62&gt;$AU$1,IF(AQ62&gt;$AU$2,IF(AQ62&gt;$AU$3,IF(AQ62&gt;$AU$4,$AV$5,$AV$4),$AV$3),$AV$2),$AV$1),IF(AR62&gt;0,IF(AR62&gt;$AU$1,IF(AR62&gt;$AU$2,IF(AR62&gt;$AU$3,IF(AR62&gt;$AU$4,0,$AV$5-$AV$4),$AV$3),$AV$2),$AV$1),$AV$1))</f>
        <v>4.5</v>
      </c>
      <c r="AR63" s="117">
        <f>$AV$5-AQ63</f>
        <v>4.5</v>
      </c>
      <c r="AS63" s="174"/>
    </row>
    <row r="64" spans="2:45" ht="12.75" hidden="1">
      <c r="B64" s="112"/>
      <c r="C64" s="119">
        <f>D4+D20+D36</f>
        <v>0</v>
      </c>
      <c r="D64" s="119">
        <f>C4+C20+C36</f>
        <v>0</v>
      </c>
      <c r="E64" s="120"/>
      <c r="F64" s="21"/>
      <c r="G64" s="112"/>
      <c r="H64" s="119">
        <f>I4+I20+I36</f>
        <v>0</v>
      </c>
      <c r="I64" s="119">
        <f>H4+H20+H36</f>
        <v>0</v>
      </c>
      <c r="J64" s="120"/>
      <c r="K64" s="21"/>
      <c r="L64" s="112"/>
      <c r="M64" s="119">
        <f>N4+N20+N36</f>
        <v>0</v>
      </c>
      <c r="N64" s="119">
        <f>M4+M20+M36</f>
        <v>0</v>
      </c>
      <c r="O64" s="120"/>
      <c r="P64" s="21"/>
      <c r="Q64" s="112"/>
      <c r="R64" s="119">
        <f>S4+S20+S36</f>
        <v>0</v>
      </c>
      <c r="S64" s="119">
        <f>R4+R20+R36</f>
        <v>0</v>
      </c>
      <c r="T64" s="120"/>
      <c r="U64" s="21"/>
      <c r="V64" s="112"/>
      <c r="W64" s="119">
        <f>X4+X20+X36</f>
        <v>0</v>
      </c>
      <c r="X64" s="119">
        <f>W4+W20+W36</f>
        <v>0</v>
      </c>
      <c r="Y64" s="120"/>
      <c r="AA64" s="112"/>
      <c r="AB64" s="119">
        <f>AC4+AC20+AC36</f>
        <v>0</v>
      </c>
      <c r="AC64" s="119">
        <f>AB4+AB20+AB36</f>
        <v>0</v>
      </c>
      <c r="AD64" s="120"/>
      <c r="AF64" s="112"/>
      <c r="AG64" s="119">
        <f>AH4+AH20+AH36</f>
        <v>0</v>
      </c>
      <c r="AH64" s="119">
        <f>AG4+AG20+AG36</f>
        <v>0</v>
      </c>
      <c r="AI64" s="120"/>
      <c r="AK64" s="112"/>
      <c r="AL64" s="119">
        <f>AM4+AM20+AM36</f>
        <v>0</v>
      </c>
      <c r="AM64" s="119">
        <f>AL4+AL20+AL36</f>
        <v>0</v>
      </c>
      <c r="AN64" s="120"/>
      <c r="AP64" s="112"/>
      <c r="AQ64" s="119">
        <f>AR4+AR20+AR36</f>
        <v>0</v>
      </c>
      <c r="AR64" s="119">
        <f>AQ4+AQ20+AQ36</f>
        <v>0</v>
      </c>
      <c r="AS64" s="120"/>
    </row>
    <row r="65" spans="2:45" ht="12.75" hidden="1">
      <c r="B65" s="110"/>
      <c r="C65" s="119">
        <f>3*(C5+C21+C37)</f>
        <v>0</v>
      </c>
      <c r="D65" s="119">
        <f>3*(D5+D21+D37)</f>
        <v>0</v>
      </c>
      <c r="E65" s="121"/>
      <c r="F65" s="21"/>
      <c r="G65" s="110"/>
      <c r="H65" s="119">
        <f>3*(H5+H21+H37)</f>
        <v>0</v>
      </c>
      <c r="I65" s="119">
        <f>3*(I5+I21+I37)</f>
        <v>0</v>
      </c>
      <c r="J65" s="121"/>
      <c r="K65" s="21"/>
      <c r="L65" s="110"/>
      <c r="M65" s="119">
        <f>3*(M5+M21+M37)</f>
        <v>0</v>
      </c>
      <c r="N65" s="119">
        <f>3*(N5+N21+N37)</f>
        <v>0</v>
      </c>
      <c r="O65" s="121"/>
      <c r="P65" s="21"/>
      <c r="Q65" s="110"/>
      <c r="R65" s="119">
        <f>3*(R5+R21+R37)</f>
        <v>0</v>
      </c>
      <c r="S65" s="119">
        <f>3*(S5+S21+S37)</f>
        <v>0</v>
      </c>
      <c r="T65" s="121"/>
      <c r="U65" s="21"/>
      <c r="V65" s="110"/>
      <c r="W65" s="119">
        <f>3*(W5+W21+W37)</f>
        <v>0</v>
      </c>
      <c r="X65" s="119">
        <f>3*(X5+X21+X37)</f>
        <v>0</v>
      </c>
      <c r="Y65" s="121"/>
      <c r="AA65" s="110"/>
      <c r="AB65" s="119">
        <f>3*(AB5+AB21+AB37)</f>
        <v>0</v>
      </c>
      <c r="AC65" s="119">
        <f>3*(AC5+AC21+AC37)</f>
        <v>0</v>
      </c>
      <c r="AD65" s="121"/>
      <c r="AF65" s="110"/>
      <c r="AG65" s="119">
        <f>3*(AG5+AG21+AG37)</f>
        <v>0</v>
      </c>
      <c r="AH65" s="119">
        <f>3*(AH5+AH21+AH37)</f>
        <v>0</v>
      </c>
      <c r="AI65" s="121"/>
      <c r="AK65" s="110"/>
      <c r="AL65" s="119">
        <f>3*(AL5+AL21+AL37)</f>
        <v>0</v>
      </c>
      <c r="AM65" s="119">
        <f>3*(AM5+AM21+AM37)</f>
        <v>0</v>
      </c>
      <c r="AN65" s="121"/>
      <c r="AP65" s="110"/>
      <c r="AQ65" s="119">
        <f>3*(AQ5+AQ21+AQ37)</f>
        <v>0</v>
      </c>
      <c r="AR65" s="119">
        <f>3*(AR5+AR21+AR37)</f>
        <v>0</v>
      </c>
      <c r="AS65" s="121"/>
    </row>
    <row r="66" spans="2:45" ht="12.75" hidden="1">
      <c r="B66" s="110"/>
      <c r="C66" s="119">
        <f>D6+D22+D38</f>
        <v>0</v>
      </c>
      <c r="D66" s="119">
        <f>C6+C22+C38</f>
        <v>0</v>
      </c>
      <c r="E66" s="121"/>
      <c r="F66" s="21"/>
      <c r="G66" s="110"/>
      <c r="H66" s="119">
        <f>I6+I22+I38</f>
        <v>0</v>
      </c>
      <c r="I66" s="119">
        <f>H6+H22+H38</f>
        <v>0</v>
      </c>
      <c r="J66" s="121"/>
      <c r="L66" s="110"/>
      <c r="M66" s="119">
        <f>N6+N22+N38</f>
        <v>0</v>
      </c>
      <c r="N66" s="119">
        <f>M6+M22+M38</f>
        <v>0</v>
      </c>
      <c r="O66" s="121"/>
      <c r="Q66" s="110"/>
      <c r="R66" s="119">
        <f>S6+S22+S38</f>
        <v>0</v>
      </c>
      <c r="S66" s="119">
        <f>R6+R22+R38</f>
        <v>0</v>
      </c>
      <c r="T66" s="121"/>
      <c r="V66" s="110"/>
      <c r="W66" s="119">
        <f>X6+X22+X38</f>
        <v>0</v>
      </c>
      <c r="X66" s="119">
        <f>W6+W22+W38</f>
        <v>0</v>
      </c>
      <c r="Y66" s="121"/>
      <c r="AA66" s="110"/>
      <c r="AB66" s="119">
        <f>AC6+AC22+AC38</f>
        <v>0</v>
      </c>
      <c r="AC66" s="119">
        <f>AB6+AB22+AB38</f>
        <v>0</v>
      </c>
      <c r="AD66" s="121"/>
      <c r="AF66" s="110"/>
      <c r="AG66" s="119">
        <f>AH6+AH22+AH38</f>
        <v>0</v>
      </c>
      <c r="AH66" s="119">
        <f>AG6+AG22+AG38</f>
        <v>0</v>
      </c>
      <c r="AI66" s="121"/>
      <c r="AK66" s="110"/>
      <c r="AL66" s="119">
        <f>AM6+AM22+AM38</f>
        <v>0</v>
      </c>
      <c r="AM66" s="119">
        <f>AL6+AL22+AL38</f>
        <v>0</v>
      </c>
      <c r="AN66" s="121"/>
      <c r="AP66" s="110"/>
      <c r="AQ66" s="119">
        <f>AR6+AR22+AR38</f>
        <v>0</v>
      </c>
      <c r="AR66" s="119">
        <f>AQ6+AQ22+AQ38</f>
        <v>0</v>
      </c>
      <c r="AS66" s="121"/>
    </row>
    <row r="67" spans="2:45" ht="13.5" hidden="1" thickBot="1">
      <c r="B67" s="122"/>
      <c r="C67" s="123">
        <f>D7+D23+D39</f>
        <v>0</v>
      </c>
      <c r="D67" s="123">
        <f>C7+C23+C39</f>
        <v>0</v>
      </c>
      <c r="E67" s="124"/>
      <c r="F67" s="21"/>
      <c r="G67" s="122"/>
      <c r="H67" s="123">
        <f>I7+I23+I39</f>
        <v>0</v>
      </c>
      <c r="I67" s="123">
        <f>H7+H23+H39</f>
        <v>0</v>
      </c>
      <c r="J67" s="124"/>
      <c r="L67" s="122"/>
      <c r="M67" s="123">
        <f>N7+N23+N39</f>
        <v>0</v>
      </c>
      <c r="N67" s="123">
        <f>M7+M23+M39</f>
        <v>0</v>
      </c>
      <c r="O67" s="124"/>
      <c r="Q67" s="122"/>
      <c r="R67" s="123">
        <f>S7+S23+S39</f>
        <v>0</v>
      </c>
      <c r="S67" s="123">
        <f>R7+R23+R39</f>
        <v>0</v>
      </c>
      <c r="T67" s="124"/>
      <c r="V67" s="122"/>
      <c r="W67" s="123">
        <f>X7+X23+X39</f>
        <v>0</v>
      </c>
      <c r="X67" s="123">
        <f>W7+W23+W39</f>
        <v>0</v>
      </c>
      <c r="Y67" s="124"/>
      <c r="AA67" s="122"/>
      <c r="AB67" s="123">
        <f>AC7+AC23+AC39</f>
        <v>0</v>
      </c>
      <c r="AC67" s="123">
        <f>AB7+AB23+AB39</f>
        <v>0</v>
      </c>
      <c r="AD67" s="124"/>
      <c r="AF67" s="122"/>
      <c r="AG67" s="123">
        <f>AH7+AH23+AH39</f>
        <v>0</v>
      </c>
      <c r="AH67" s="123">
        <f>AG7+AG23+AG39</f>
        <v>0</v>
      </c>
      <c r="AI67" s="124"/>
      <c r="AK67" s="122"/>
      <c r="AL67" s="123">
        <f>AM7+AM23+AM39</f>
        <v>0</v>
      </c>
      <c r="AM67" s="123">
        <f>AL7+AL23+AL39</f>
        <v>0</v>
      </c>
      <c r="AN67" s="124"/>
      <c r="AP67" s="122"/>
      <c r="AQ67" s="123">
        <f>AR7+AR23+AR39</f>
        <v>0</v>
      </c>
      <c r="AR67" s="123">
        <f>AQ7+AQ23+AQ39</f>
        <v>0</v>
      </c>
      <c r="AS67" s="124"/>
    </row>
    <row r="68" ht="13.5" thickBot="1"/>
    <row r="69" spans="2:45" ht="12.75">
      <c r="B69" s="107"/>
      <c r="C69" s="108">
        <f>SUM(C73:C76)</f>
        <v>0</v>
      </c>
      <c r="D69" s="108">
        <f>SUM(D73:D76)</f>
        <v>0</v>
      </c>
      <c r="E69" s="109"/>
      <c r="G69" s="107"/>
      <c r="H69" s="108">
        <f>SUM(H73:H76)</f>
        <v>0</v>
      </c>
      <c r="I69" s="108">
        <f>SUM(I73:I76)</f>
        <v>0</v>
      </c>
      <c r="J69" s="109"/>
      <c r="L69" s="107"/>
      <c r="M69" s="108">
        <f>SUM(M73:M76)</f>
        <v>0</v>
      </c>
      <c r="N69" s="108">
        <f>SUM(N73:N76)</f>
        <v>0</v>
      </c>
      <c r="O69" s="109"/>
      <c r="Q69" s="107"/>
      <c r="R69" s="108">
        <f>SUM(R73:R76)</f>
        <v>0</v>
      </c>
      <c r="S69" s="108">
        <f>SUM(S73:S76)</f>
        <v>0</v>
      </c>
      <c r="T69" s="109"/>
      <c r="V69" s="107"/>
      <c r="W69" s="108">
        <f>SUM(W73:W76)</f>
        <v>0</v>
      </c>
      <c r="X69" s="108">
        <f>SUM(X73:X76)</f>
        <v>0</v>
      </c>
      <c r="Y69" s="109"/>
      <c r="AA69" s="107"/>
      <c r="AB69" s="108">
        <f>SUM(AB73:AB76)</f>
        <v>0</v>
      </c>
      <c r="AC69" s="108">
        <f>SUM(AC73:AC76)</f>
        <v>0</v>
      </c>
      <c r="AD69" s="109"/>
      <c r="AF69" s="107"/>
      <c r="AG69" s="108">
        <f>SUM(AG73:AG76)</f>
        <v>0</v>
      </c>
      <c r="AH69" s="108">
        <f>SUM(AH73:AH76)</f>
        <v>0</v>
      </c>
      <c r="AI69" s="109"/>
      <c r="AK69" s="107"/>
      <c r="AL69" s="108">
        <f>SUM(AL73:AL76)</f>
        <v>0</v>
      </c>
      <c r="AM69" s="108">
        <f>SUM(AM73:AM76)</f>
        <v>0</v>
      </c>
      <c r="AN69" s="109"/>
      <c r="AP69" s="107"/>
      <c r="AQ69" s="108">
        <f>SUM(AQ73:AQ76)</f>
        <v>0</v>
      </c>
      <c r="AR69" s="108">
        <f>SUM(AR73:AR76)</f>
        <v>0</v>
      </c>
      <c r="AS69" s="109"/>
    </row>
    <row r="70" spans="2:45" ht="13.5" thickBot="1">
      <c r="B70" s="110">
        <f>B22</f>
        <v>4</v>
      </c>
      <c r="C70" s="206">
        <f>IF(C69-D69&gt;0,C69-D69,D69-C69)</f>
        <v>0</v>
      </c>
      <c r="D70" s="206"/>
      <c r="E70" s="111">
        <f>E22</f>
        <v>2</v>
      </c>
      <c r="G70" s="110">
        <f>G22</f>
        <v>6</v>
      </c>
      <c r="H70" s="206">
        <f>IF(H69-I69&gt;0,H69-I69,I69-H69)</f>
        <v>0</v>
      </c>
      <c r="I70" s="206"/>
      <c r="J70" s="111">
        <f>J22</f>
        <v>1</v>
      </c>
      <c r="L70" s="110">
        <f>L22</f>
        <v>5</v>
      </c>
      <c r="M70" s="206">
        <f>IF(M69-N69&gt;0,M69-N69,N69-M69)</f>
        <v>0</v>
      </c>
      <c r="N70" s="206"/>
      <c r="O70" s="111">
        <f>O22</f>
        <v>8</v>
      </c>
      <c r="Q70" s="110">
        <f>Q22</f>
        <v>6</v>
      </c>
      <c r="R70" s="206">
        <f>IF(R69-S69&gt;0,R69-S69,S69-R69)</f>
        <v>0</v>
      </c>
      <c r="S70" s="206"/>
      <c r="T70" s="111">
        <f>T22</f>
        <v>9</v>
      </c>
      <c r="V70" s="110">
        <f>V22</f>
        <v>7</v>
      </c>
      <c r="W70" s="206">
        <f>IF(W69-X69&gt;0,W69-X69,X69-W69)</f>
        <v>0</v>
      </c>
      <c r="X70" s="206"/>
      <c r="Y70" s="111">
        <f>Y22</f>
        <v>1</v>
      </c>
      <c r="AA70" s="110">
        <f>AA22</f>
        <v>8</v>
      </c>
      <c r="AB70" s="206">
        <f>IF(AB69-AC69&gt;0,AB69-AC69,AC69-AB69)</f>
        <v>0</v>
      </c>
      <c r="AC70" s="206"/>
      <c r="AD70" s="111">
        <f>AD22</f>
        <v>2</v>
      </c>
      <c r="AF70" s="110">
        <f>AF22</f>
        <v>9</v>
      </c>
      <c r="AG70" s="206">
        <f>IF(AG69-AH69&gt;0,AG69-AH69,AH69-AG69)</f>
        <v>0</v>
      </c>
      <c r="AH70" s="206"/>
      <c r="AI70" s="111">
        <f>AI22</f>
        <v>3</v>
      </c>
      <c r="AK70" s="110">
        <f>AK22</f>
        <v>5</v>
      </c>
      <c r="AL70" s="206">
        <f>IF(AL69-AM69&gt;0,AL69-AM69,AM69-AL69)</f>
        <v>0</v>
      </c>
      <c r="AM70" s="206"/>
      <c r="AN70" s="111">
        <f>AN22</f>
        <v>6</v>
      </c>
      <c r="AP70" s="110">
        <f>AP22</f>
        <v>3</v>
      </c>
      <c r="AQ70" s="206">
        <f>IF(AQ69-AR69&gt;0,AQ69-AR69,AR69-AQ69)</f>
        <v>0</v>
      </c>
      <c r="AR70" s="206"/>
      <c r="AS70" s="111">
        <f>AS22</f>
        <v>1</v>
      </c>
    </row>
    <row r="71" spans="2:45" ht="12.75">
      <c r="B71" s="112"/>
      <c r="C71" s="113">
        <f>IF(C69&gt;D69,C70/C69,0)</f>
        <v>0</v>
      </c>
      <c r="D71" s="114">
        <f>IF(D69&gt;C69,C70/D69,0)</f>
        <v>0</v>
      </c>
      <c r="E71" s="115"/>
      <c r="G71" s="112"/>
      <c r="H71" s="113">
        <f>IF(H69&gt;I69,H70/H69,0)</f>
        <v>0</v>
      </c>
      <c r="I71" s="114">
        <f>IF(I69&gt;H69,H70/I69,0)</f>
        <v>0</v>
      </c>
      <c r="J71" s="115"/>
      <c r="L71" s="112"/>
      <c r="M71" s="113">
        <f>IF(M69&gt;N69,M70/M69,0)</f>
        <v>0</v>
      </c>
      <c r="N71" s="114">
        <f>IF(N69&gt;M69,M70/N69,0)</f>
        <v>0</v>
      </c>
      <c r="O71" s="115"/>
      <c r="Q71" s="112"/>
      <c r="R71" s="113">
        <f>IF(R69&gt;S69,R70/R69,0)</f>
        <v>0</v>
      </c>
      <c r="S71" s="114">
        <f>IF(S69&gt;R69,R70/S69,0)</f>
        <v>0</v>
      </c>
      <c r="T71" s="115"/>
      <c r="V71" s="112"/>
      <c r="W71" s="113">
        <f>IF(W69&gt;X69,W70/W69,0)</f>
        <v>0</v>
      </c>
      <c r="X71" s="114">
        <f>IF(X69&gt;W69,W70/X69,0)</f>
        <v>0</v>
      </c>
      <c r="Y71" s="115"/>
      <c r="AA71" s="112"/>
      <c r="AB71" s="113">
        <f>IF(AB69&gt;AC69,AB70/AB69,0)</f>
        <v>0</v>
      </c>
      <c r="AC71" s="114">
        <f>IF(AC69&gt;AB69,AB70/AC69,0)</f>
        <v>0</v>
      </c>
      <c r="AD71" s="115"/>
      <c r="AF71" s="112"/>
      <c r="AG71" s="113">
        <f>IF(AG69&gt;AH69,AG70/AG69,0)</f>
        <v>0</v>
      </c>
      <c r="AH71" s="114">
        <f>IF(AH69&gt;AG69,AG70/AH69,0)</f>
        <v>0</v>
      </c>
      <c r="AI71" s="115"/>
      <c r="AK71" s="112"/>
      <c r="AL71" s="113">
        <f>IF(AL69&gt;AM69,AL70/AL69,0)</f>
        <v>0</v>
      </c>
      <c r="AM71" s="114">
        <f>IF(AM69&gt;AL69,AL70/AM69,0)</f>
        <v>0</v>
      </c>
      <c r="AN71" s="115"/>
      <c r="AP71" s="112"/>
      <c r="AQ71" s="113">
        <f>IF(AQ69&gt;AR69,AQ70/AQ69,0)</f>
        <v>0</v>
      </c>
      <c r="AR71" s="114">
        <f>IF(AR69&gt;AQ69,AQ70/AR69,0)</f>
        <v>0</v>
      </c>
      <c r="AS71" s="115"/>
    </row>
    <row r="72" spans="2:45" ht="13.5" thickBot="1">
      <c r="B72" s="112"/>
      <c r="C72" s="116">
        <f>IF(C71&gt;0,IF(C71&gt;$AU$1,IF(C71&gt;$AU$2,IF(C71&gt;$AU$3,IF(C71&gt;$AU$4,$AV$5,$AV$4),$AV$3),$AV$2),$AV$1),IF(D71&gt;0,IF(D71&gt;$AU$1,IF(D71&gt;$AU$2,IF(D71&gt;$AU$3,IF(D71&gt;$AU$4,0,$AV$5-$AV$4),$AV$3),$AV$2),$AV$1),$AV$1))</f>
        <v>4.5</v>
      </c>
      <c r="D72" s="117">
        <f>$AV$5-C72</f>
        <v>4.5</v>
      </c>
      <c r="E72" s="118"/>
      <c r="G72" s="112"/>
      <c r="H72" s="116">
        <f>IF(H71&gt;0,IF(H71&gt;$AU$1,IF(H71&gt;$AU$2,IF(H71&gt;$AU$3,IF(H71&gt;$AU$4,$AV$5,$AV$4),$AV$3),$AV$2),$AV$1),IF(I71&gt;0,IF(I71&gt;$AU$1,IF(I71&gt;$AU$2,IF(I71&gt;$AU$3,IF(I71&gt;$AU$4,0,$AV$5-$AV$4),$AV$3),$AV$2),$AV$1),$AV$1))</f>
        <v>4.5</v>
      </c>
      <c r="I72" s="117">
        <f>$AV$5-H72</f>
        <v>4.5</v>
      </c>
      <c r="J72" s="118"/>
      <c r="L72" s="173"/>
      <c r="M72" s="116">
        <f>IF(M71&gt;0,IF(M71&gt;$AU$1,IF(M71&gt;$AU$2,IF(M71&gt;$AU$3,IF(M71&gt;$AU$4,$AV$5,$AV$4),$AV$3),$AV$2),$AV$1),IF(N71&gt;0,IF(N71&gt;$AU$1,IF(N71&gt;$AU$2,IF(N71&gt;$AU$3,IF(N71&gt;$AU$4,0,$AV$5-$AV$4),$AV$3),$AV$2),$AV$1),$AV$1))</f>
        <v>4.5</v>
      </c>
      <c r="N72" s="117">
        <f>$AV$5-M72</f>
        <v>4.5</v>
      </c>
      <c r="O72" s="174"/>
      <c r="Q72" s="173"/>
      <c r="R72" s="116">
        <f>IF(R71&gt;0,IF(R71&gt;$AU$1,IF(R71&gt;$AU$2,IF(R71&gt;$AU$3,IF(R71&gt;$AU$4,$AV$5,$AV$4),$AV$3),$AV$2),$AV$1),IF(S71&gt;0,IF(S71&gt;$AU$1,IF(S71&gt;$AU$2,IF(S71&gt;$AU$3,IF(S71&gt;$AU$4,0,$AV$5-$AV$4),$AV$3),$AV$2),$AV$1),$AV$1))</f>
        <v>4.5</v>
      </c>
      <c r="S72" s="117">
        <f>$AV$5-R72</f>
        <v>4.5</v>
      </c>
      <c r="T72" s="174"/>
      <c r="V72" s="173"/>
      <c r="W72" s="116">
        <f>IF(W71&gt;0,IF(W71&gt;$AU$1,IF(W71&gt;$AU$2,IF(W71&gt;$AU$3,IF(W71&gt;$AU$4,$AV$5,$AV$4),$AV$3),$AV$2),$AV$1),IF(X71&gt;0,IF(X71&gt;$AU$1,IF(X71&gt;$AU$2,IF(X71&gt;$AU$3,IF(X71&gt;$AU$4,0,$AV$5-$AV$4),$AV$3),$AV$2),$AV$1),$AV$1))</f>
        <v>4.5</v>
      </c>
      <c r="X72" s="117">
        <f>$AV$5-W72</f>
        <v>4.5</v>
      </c>
      <c r="Y72" s="174"/>
      <c r="AA72" s="173"/>
      <c r="AB72" s="116">
        <f>IF(AB71&gt;0,IF(AB71&gt;$AU$1,IF(AB71&gt;$AU$2,IF(AB71&gt;$AU$3,IF(AB71&gt;$AU$4,$AV$5,$AV$4),$AV$3),$AV$2),$AV$1),IF(AC71&gt;0,IF(AC71&gt;$AU$1,IF(AC71&gt;$AU$2,IF(AC71&gt;$AU$3,IF(AC71&gt;$AU$4,0,$AV$5-$AV$4),$AV$3),$AV$2),$AV$1),$AV$1))</f>
        <v>4.5</v>
      </c>
      <c r="AC72" s="117">
        <f>$AV$5-AB72</f>
        <v>4.5</v>
      </c>
      <c r="AD72" s="174"/>
      <c r="AF72" s="173"/>
      <c r="AG72" s="116">
        <f>IF(AG71&gt;0,IF(AG71&gt;$AU$1,IF(AG71&gt;$AU$2,IF(AG71&gt;$AU$3,IF(AG71&gt;$AU$4,$AV$5,$AV$4),$AV$3),$AV$2),$AV$1),IF(AH71&gt;0,IF(AH71&gt;$AU$1,IF(AH71&gt;$AU$2,IF(AH71&gt;$AU$3,IF(AH71&gt;$AU$4,0,$AV$5-$AV$4),$AV$3),$AV$2),$AV$1),$AV$1))</f>
        <v>4.5</v>
      </c>
      <c r="AH72" s="117">
        <f>$AV$5-AG72</f>
        <v>4.5</v>
      </c>
      <c r="AI72" s="174"/>
      <c r="AK72" s="173"/>
      <c r="AL72" s="116">
        <f>IF(AL71&gt;0,IF(AL71&gt;$AU$1,IF(AL71&gt;$AU$2,IF(AL71&gt;$AU$3,IF(AL71&gt;$AU$4,$AV$5,$AV$4),$AV$3),$AV$2),$AV$1),IF(AM71&gt;0,IF(AM71&gt;$AU$1,IF(AM71&gt;$AU$2,IF(AM71&gt;$AU$3,IF(AM71&gt;$AU$4,0,$AV$5-$AV$4),$AV$3),$AV$2),$AV$1),$AV$1))</f>
        <v>4.5</v>
      </c>
      <c r="AM72" s="117">
        <f>$AV$5-AL72</f>
        <v>4.5</v>
      </c>
      <c r="AN72" s="174"/>
      <c r="AP72" s="173"/>
      <c r="AQ72" s="116">
        <f>IF(AQ71&gt;0,IF(AQ71&gt;$AU$1,IF(AQ71&gt;$AU$2,IF(AQ71&gt;$AU$3,IF(AQ71&gt;$AU$4,$AV$5,$AV$4),$AV$3),$AV$2),$AV$1),IF(AR71&gt;0,IF(AR71&gt;$AU$1,IF(AR71&gt;$AU$2,IF(AR71&gt;$AU$3,IF(AR71&gt;$AU$4,0,$AV$5-$AV$4),$AV$3),$AV$2),$AV$1),$AV$1))</f>
        <v>4.5</v>
      </c>
      <c r="AR72" s="117">
        <f>$AV$5-AQ72</f>
        <v>4.5</v>
      </c>
      <c r="AS72" s="174"/>
    </row>
    <row r="73" spans="2:45" ht="12.75" hidden="1">
      <c r="B73" s="112"/>
      <c r="C73" s="119">
        <f>D4+D20+D36</f>
        <v>0</v>
      </c>
      <c r="D73" s="119">
        <f>C4+C20+C36</f>
        <v>0</v>
      </c>
      <c r="E73" s="120"/>
      <c r="G73" s="112"/>
      <c r="H73" s="119">
        <f>I4+I20+I36</f>
        <v>0</v>
      </c>
      <c r="I73" s="119">
        <f>H4+H20+H36</f>
        <v>0</v>
      </c>
      <c r="J73" s="120"/>
      <c r="L73" s="112"/>
      <c r="M73" s="119">
        <f>N4+N20+N36</f>
        <v>0</v>
      </c>
      <c r="N73" s="119">
        <f>M4+M20+M36</f>
        <v>0</v>
      </c>
      <c r="O73" s="120"/>
      <c r="Q73" s="112"/>
      <c r="R73" s="119">
        <f>S4+S20+S36</f>
        <v>0</v>
      </c>
      <c r="S73" s="119">
        <f>R4+R20+R36</f>
        <v>0</v>
      </c>
      <c r="T73" s="120"/>
      <c r="V73" s="112"/>
      <c r="W73" s="119">
        <f>X4+X20+X36</f>
        <v>0</v>
      </c>
      <c r="X73" s="119">
        <f>W4+W20+W36</f>
        <v>0</v>
      </c>
      <c r="Y73" s="120"/>
      <c r="AA73" s="112"/>
      <c r="AB73" s="119">
        <f>AC4+AC20+AC36</f>
        <v>0</v>
      </c>
      <c r="AC73" s="119">
        <f>AB4+AB20+AB36</f>
        <v>0</v>
      </c>
      <c r="AD73" s="120"/>
      <c r="AF73" s="112"/>
      <c r="AG73" s="119">
        <f>AH4+AH20+AH36</f>
        <v>0</v>
      </c>
      <c r="AH73" s="119">
        <f>AG4+AG20+AG36</f>
        <v>0</v>
      </c>
      <c r="AI73" s="120"/>
      <c r="AK73" s="112"/>
      <c r="AL73" s="119">
        <f>AM4+AM20+AM36</f>
        <v>0</v>
      </c>
      <c r="AM73" s="119">
        <f>AL4+AL20+AL36</f>
        <v>0</v>
      </c>
      <c r="AN73" s="120"/>
      <c r="AP73" s="112"/>
      <c r="AQ73" s="119">
        <f>AR4+AR20+AR36</f>
        <v>0</v>
      </c>
      <c r="AR73" s="119">
        <f>AQ4+AQ20+AQ36</f>
        <v>0</v>
      </c>
      <c r="AS73" s="120"/>
    </row>
    <row r="74" spans="2:45" ht="12.75" hidden="1">
      <c r="B74" s="110"/>
      <c r="C74" s="119">
        <f>D5+D21+D37</f>
        <v>0</v>
      </c>
      <c r="D74" s="119">
        <f>C5+C21+C37</f>
        <v>0</v>
      </c>
      <c r="E74" s="121"/>
      <c r="G74" s="110"/>
      <c r="H74" s="119">
        <f>I5+I21+I37</f>
        <v>0</v>
      </c>
      <c r="I74" s="119">
        <f>H5+H21+H37</f>
        <v>0</v>
      </c>
      <c r="J74" s="121"/>
      <c r="L74" s="110"/>
      <c r="M74" s="119">
        <f>N5+N21+N37</f>
        <v>0</v>
      </c>
      <c r="N74" s="119">
        <f>M5+M21+M37</f>
        <v>0</v>
      </c>
      <c r="O74" s="121"/>
      <c r="Q74" s="110"/>
      <c r="R74" s="119">
        <f>S5+S21+S37</f>
        <v>0</v>
      </c>
      <c r="S74" s="119">
        <f>R5+R21+R37</f>
        <v>0</v>
      </c>
      <c r="T74" s="121"/>
      <c r="V74" s="110"/>
      <c r="W74" s="119">
        <f>X5+X21+X37</f>
        <v>0</v>
      </c>
      <c r="X74" s="119">
        <f>W5+W21+W37</f>
        <v>0</v>
      </c>
      <c r="Y74" s="121"/>
      <c r="AA74" s="110"/>
      <c r="AB74" s="119">
        <f>AC5+AC21+AC37</f>
        <v>0</v>
      </c>
      <c r="AC74" s="119">
        <f>AB5+AB21+AB37</f>
        <v>0</v>
      </c>
      <c r="AD74" s="121"/>
      <c r="AF74" s="110"/>
      <c r="AG74" s="119">
        <f>AH5+AH21+AH37</f>
        <v>0</v>
      </c>
      <c r="AH74" s="119">
        <f>AG5+AG21+AG37</f>
        <v>0</v>
      </c>
      <c r="AI74" s="121"/>
      <c r="AK74" s="110"/>
      <c r="AL74" s="119">
        <f>AM5+AM21+AM37</f>
        <v>0</v>
      </c>
      <c r="AM74" s="119">
        <f>AL5+AL21+AL37</f>
        <v>0</v>
      </c>
      <c r="AN74" s="121"/>
      <c r="AP74" s="110"/>
      <c r="AQ74" s="119">
        <f>AR5+AR21+AR37</f>
        <v>0</v>
      </c>
      <c r="AR74" s="119">
        <f>AQ5+AQ21+AQ37</f>
        <v>0</v>
      </c>
      <c r="AS74" s="121"/>
    </row>
    <row r="75" spans="2:45" ht="12.75" hidden="1">
      <c r="B75" s="110"/>
      <c r="C75" s="119">
        <f>3*(C6+C22+C38)</f>
        <v>0</v>
      </c>
      <c r="D75" s="119">
        <f>3*(D6+D22+D38)</f>
        <v>0</v>
      </c>
      <c r="E75" s="121"/>
      <c r="G75" s="110"/>
      <c r="H75" s="119">
        <f>3*(H6+H22+H38)</f>
        <v>0</v>
      </c>
      <c r="I75" s="119">
        <f>3*(I6+I22+I38)</f>
        <v>0</v>
      </c>
      <c r="J75" s="121"/>
      <c r="L75" s="110"/>
      <c r="M75" s="119">
        <f>3*(M6+M22+M38)</f>
        <v>0</v>
      </c>
      <c r="N75" s="119">
        <f>3*(N6+N22+N38)</f>
        <v>0</v>
      </c>
      <c r="O75" s="121"/>
      <c r="Q75" s="110"/>
      <c r="R75" s="119">
        <f>3*(R6+R22+R38)</f>
        <v>0</v>
      </c>
      <c r="S75" s="119">
        <f>3*(S6+S22+S38)</f>
        <v>0</v>
      </c>
      <c r="T75" s="121"/>
      <c r="V75" s="110"/>
      <c r="W75" s="119">
        <f>3*(W6+W22+W38)</f>
        <v>0</v>
      </c>
      <c r="X75" s="119">
        <f>3*(X6+X22+X38)</f>
        <v>0</v>
      </c>
      <c r="Y75" s="121"/>
      <c r="AA75" s="110"/>
      <c r="AB75" s="119">
        <f>3*(AB6+AB22+AB38)</f>
        <v>0</v>
      </c>
      <c r="AC75" s="119">
        <f>3*(AC6+AC22+AC38)</f>
        <v>0</v>
      </c>
      <c r="AD75" s="121"/>
      <c r="AF75" s="110"/>
      <c r="AG75" s="119">
        <f>3*(AG6+AG22+AG38)</f>
        <v>0</v>
      </c>
      <c r="AH75" s="119">
        <f>3*(AH6+AH22+AH38)</f>
        <v>0</v>
      </c>
      <c r="AI75" s="121"/>
      <c r="AK75" s="110"/>
      <c r="AL75" s="119">
        <f>3*(AL6+AL22+AL38)</f>
        <v>0</v>
      </c>
      <c r="AM75" s="119">
        <f>3*(AM6+AM22+AM38)</f>
        <v>0</v>
      </c>
      <c r="AN75" s="121"/>
      <c r="AP75" s="110"/>
      <c r="AQ75" s="119">
        <f>3*(AQ6+AQ22+AQ38)</f>
        <v>0</v>
      </c>
      <c r="AR75" s="119">
        <f>3*(AR6+AR22+AR38)</f>
        <v>0</v>
      </c>
      <c r="AS75" s="121"/>
    </row>
    <row r="76" spans="2:45" ht="13.5" hidden="1" thickBot="1">
      <c r="B76" s="122"/>
      <c r="C76" s="123">
        <f>D7+D23+D39</f>
        <v>0</v>
      </c>
      <c r="D76" s="123">
        <f>C7+C23+C39</f>
        <v>0</v>
      </c>
      <c r="E76" s="124"/>
      <c r="G76" s="122"/>
      <c r="H76" s="123">
        <f>I7+I23+I39</f>
        <v>0</v>
      </c>
      <c r="I76" s="123">
        <f>H7+H23+H39</f>
        <v>0</v>
      </c>
      <c r="J76" s="124"/>
      <c r="L76" s="122"/>
      <c r="M76" s="123">
        <f>N7+N23+N39</f>
        <v>0</v>
      </c>
      <c r="N76" s="123">
        <f>M7+M23+M39</f>
        <v>0</v>
      </c>
      <c r="O76" s="124"/>
      <c r="Q76" s="122"/>
      <c r="R76" s="123">
        <f>S7+S23+S39</f>
        <v>0</v>
      </c>
      <c r="S76" s="123">
        <f>R7+R23+R39</f>
        <v>0</v>
      </c>
      <c r="T76" s="124"/>
      <c r="V76" s="122"/>
      <c r="W76" s="123">
        <f>X7+X23+X39</f>
        <v>0</v>
      </c>
      <c r="X76" s="123">
        <f>W7+W23+W39</f>
        <v>0</v>
      </c>
      <c r="Y76" s="124"/>
      <c r="AA76" s="122"/>
      <c r="AB76" s="123">
        <f>AC7+AC23+AC39</f>
        <v>0</v>
      </c>
      <c r="AC76" s="123">
        <f>AB7+AB23+AB39</f>
        <v>0</v>
      </c>
      <c r="AD76" s="124"/>
      <c r="AF76" s="122"/>
      <c r="AG76" s="123">
        <f>AH7+AH23+AH39</f>
        <v>0</v>
      </c>
      <c r="AH76" s="123">
        <f>AG7+AG23+AG39</f>
        <v>0</v>
      </c>
      <c r="AI76" s="124"/>
      <c r="AK76" s="122"/>
      <c r="AL76" s="123">
        <f>AM7+AM23+AM39</f>
        <v>0</v>
      </c>
      <c r="AM76" s="123">
        <f>AL7+AL23+AL39</f>
        <v>0</v>
      </c>
      <c r="AN76" s="124"/>
      <c r="AP76" s="122"/>
      <c r="AQ76" s="123">
        <f>AR7+AR23+AR39</f>
        <v>0</v>
      </c>
      <c r="AR76" s="123">
        <f>AQ7+AQ23+AQ39</f>
        <v>0</v>
      </c>
      <c r="AS76" s="124"/>
    </row>
    <row r="77" ht="13.5" thickBot="1"/>
    <row r="78" spans="2:45" ht="12.75">
      <c r="B78" s="107"/>
      <c r="C78" s="108">
        <f>SUM(C82:C85)</f>
        <v>0</v>
      </c>
      <c r="D78" s="108">
        <f>SUM(D82:D85)</f>
        <v>0</v>
      </c>
      <c r="E78" s="109"/>
      <c r="G78" s="107"/>
      <c r="H78" s="108">
        <f>SUM(H82:H85)</f>
        <v>0</v>
      </c>
      <c r="I78" s="108">
        <f>SUM(I82:I85)</f>
        <v>0</v>
      </c>
      <c r="J78" s="109"/>
      <c r="L78" s="107"/>
      <c r="M78" s="108">
        <f>SUM(M82:M85)</f>
        <v>0</v>
      </c>
      <c r="N78" s="108">
        <f>SUM(N82:N85)</f>
        <v>0</v>
      </c>
      <c r="O78" s="109"/>
      <c r="Q78" s="107"/>
      <c r="R78" s="108">
        <f>SUM(R82:R85)</f>
        <v>0</v>
      </c>
      <c r="S78" s="108">
        <f>SUM(S82:S85)</f>
        <v>0</v>
      </c>
      <c r="T78" s="109"/>
      <c r="V78" s="107"/>
      <c r="W78" s="108">
        <f>SUM(W82:W85)</f>
        <v>0</v>
      </c>
      <c r="X78" s="108">
        <f>SUM(X82:X85)</f>
        <v>0</v>
      </c>
      <c r="Y78" s="109"/>
      <c r="AA78" s="107"/>
      <c r="AB78" s="108">
        <f>SUM(AB82:AB85)</f>
        <v>0</v>
      </c>
      <c r="AC78" s="108">
        <f>SUM(AC82:AC85)</f>
        <v>0</v>
      </c>
      <c r="AD78" s="109"/>
      <c r="AF78" s="107"/>
      <c r="AG78" s="108">
        <f>SUM(AG82:AG85)</f>
        <v>0</v>
      </c>
      <c r="AH78" s="108">
        <f>SUM(AH82:AH85)</f>
        <v>0</v>
      </c>
      <c r="AI78" s="109"/>
      <c r="AK78" s="107"/>
      <c r="AL78" s="108">
        <f>SUM(AL82:AL85)</f>
        <v>0</v>
      </c>
      <c r="AM78" s="108">
        <f>SUM(AM82:AM85)</f>
        <v>0</v>
      </c>
      <c r="AN78" s="109"/>
      <c r="AP78" s="107"/>
      <c r="AQ78" s="108">
        <f>SUM(AQ82:AQ85)</f>
        <v>0</v>
      </c>
      <c r="AR78" s="108">
        <f>SUM(AR82:AR85)</f>
        <v>0</v>
      </c>
      <c r="AS78" s="109"/>
    </row>
    <row r="79" spans="2:45" ht="13.5" thickBot="1">
      <c r="B79" s="110">
        <f>B31</f>
        <v>7</v>
      </c>
      <c r="C79" s="206">
        <f>IF(C78-D78&gt;0,C78-D78,D78-C78)</f>
        <v>0</v>
      </c>
      <c r="D79" s="206"/>
      <c r="E79" s="111">
        <f>E31</f>
        <v>8</v>
      </c>
      <c r="G79" s="110">
        <f>G31</f>
        <v>5</v>
      </c>
      <c r="H79" s="206">
        <f>IF(H78-I78&gt;0,H78-I78,I78-H78)</f>
        <v>0</v>
      </c>
      <c r="I79" s="206"/>
      <c r="J79" s="111">
        <f>J31</f>
        <v>3</v>
      </c>
      <c r="L79" s="110">
        <f>L31</f>
        <v>7</v>
      </c>
      <c r="M79" s="206">
        <f>IF(M78-N78&gt;0,M78-N78,N78-M78)</f>
        <v>0</v>
      </c>
      <c r="N79" s="206"/>
      <c r="O79" s="111">
        <f>O31</f>
        <v>2</v>
      </c>
      <c r="Q79" s="110">
        <f>Q31</f>
        <v>8</v>
      </c>
      <c r="R79" s="206">
        <f>IF(R78-S78&gt;0,R78-S78,S78-R78)</f>
        <v>0</v>
      </c>
      <c r="S79" s="206"/>
      <c r="T79" s="111">
        <f>T31</f>
        <v>3</v>
      </c>
      <c r="V79" s="110">
        <f>V31</f>
        <v>9</v>
      </c>
      <c r="W79" s="206">
        <f>IF(W78-X78&gt;0,W78-X78,X78-W78)</f>
        <v>0</v>
      </c>
      <c r="X79" s="206"/>
      <c r="Y79" s="111">
        <f>Y31</f>
        <v>4</v>
      </c>
      <c r="AA79" s="110">
        <f>AA31</f>
        <v>1</v>
      </c>
      <c r="AB79" s="206">
        <f>IF(AB78-AC78&gt;0,AB78-AC78,AC78-AB78)</f>
        <v>0</v>
      </c>
      <c r="AC79" s="206"/>
      <c r="AD79" s="111">
        <f>AD31</f>
        <v>5</v>
      </c>
      <c r="AF79" s="110">
        <f>AF31</f>
        <v>2</v>
      </c>
      <c r="AG79" s="206">
        <f>IF(AG78-AH78&gt;0,AG78-AH78,AH78-AG78)</f>
        <v>0</v>
      </c>
      <c r="AH79" s="206"/>
      <c r="AI79" s="111">
        <f>AI31</f>
        <v>6</v>
      </c>
      <c r="AK79" s="110">
        <f>AK31</f>
        <v>1</v>
      </c>
      <c r="AL79" s="206">
        <f>IF(AL78-AM78&gt;0,AL78-AM78,AM78-AL78)</f>
        <v>0</v>
      </c>
      <c r="AM79" s="206"/>
      <c r="AN79" s="111">
        <f>AN31</f>
        <v>4</v>
      </c>
      <c r="AP79" s="110">
        <f>AP31</f>
        <v>6</v>
      </c>
      <c r="AQ79" s="206">
        <f>IF(AQ78-AR78&gt;0,AQ78-AR78,AR78-AQ78)</f>
        <v>0</v>
      </c>
      <c r="AR79" s="206"/>
      <c r="AS79" s="111">
        <f>AS31</f>
        <v>7</v>
      </c>
    </row>
    <row r="80" spans="2:45" ht="12.75">
      <c r="B80" s="112"/>
      <c r="C80" s="113">
        <f>IF(C78&gt;D78,C79/C78,0)</f>
        <v>0</v>
      </c>
      <c r="D80" s="114">
        <f>IF(D78&gt;C78,C79/D78,0)</f>
        <v>0</v>
      </c>
      <c r="E80" s="115"/>
      <c r="G80" s="112"/>
      <c r="H80" s="113">
        <f>IF(H78&gt;I78,H79/H78,0)</f>
        <v>0</v>
      </c>
      <c r="I80" s="114">
        <f>IF(I78&gt;H78,H79/I78,0)</f>
        <v>0</v>
      </c>
      <c r="J80" s="115"/>
      <c r="L80" s="112"/>
      <c r="M80" s="113">
        <f>IF(M78&gt;N78,M79/M78,0)</f>
        <v>0</v>
      </c>
      <c r="N80" s="114">
        <f>IF(N78&gt;M78,M79/N78,0)</f>
        <v>0</v>
      </c>
      <c r="O80" s="115"/>
      <c r="Q80" s="112"/>
      <c r="R80" s="113">
        <f>IF(R78&gt;S78,R79/R78,0)</f>
        <v>0</v>
      </c>
      <c r="S80" s="114">
        <f>IF(S78&gt;R78,R79/S78,0)</f>
        <v>0</v>
      </c>
      <c r="T80" s="115"/>
      <c r="V80" s="112"/>
      <c r="W80" s="113">
        <f>IF(W78&gt;X78,W79/W78,0)</f>
        <v>0</v>
      </c>
      <c r="X80" s="114">
        <f>IF(X78&gt;W78,W79/X78,0)</f>
        <v>0</v>
      </c>
      <c r="Y80" s="115"/>
      <c r="AA80" s="112"/>
      <c r="AB80" s="113">
        <f>IF(AB78&gt;AC78,AB79/AB78,0)</f>
        <v>0</v>
      </c>
      <c r="AC80" s="114">
        <f>IF(AC78&gt;AB78,AB79/AC78,0)</f>
        <v>0</v>
      </c>
      <c r="AD80" s="115"/>
      <c r="AF80" s="112"/>
      <c r="AG80" s="113">
        <f>IF(AG78&gt;AH78,AG79/AG78,0)</f>
        <v>0</v>
      </c>
      <c r="AH80" s="114">
        <f>IF(AH78&gt;AG78,AG79/AH78,0)</f>
        <v>0</v>
      </c>
      <c r="AI80" s="115"/>
      <c r="AK80" s="112"/>
      <c r="AL80" s="113">
        <f>IF(AL78&gt;AM78,AL79/AL78,0)</f>
        <v>0</v>
      </c>
      <c r="AM80" s="114">
        <f>IF(AM78&gt;AL78,AL79/AM78,0)</f>
        <v>0</v>
      </c>
      <c r="AN80" s="115"/>
      <c r="AP80" s="112"/>
      <c r="AQ80" s="113">
        <f>IF(AQ78&gt;AR78,AQ79/AQ78,0)</f>
        <v>0</v>
      </c>
      <c r="AR80" s="114">
        <f>IF(AR78&gt;AQ78,AQ79/AR78,0)</f>
        <v>0</v>
      </c>
      <c r="AS80" s="115"/>
    </row>
    <row r="81" spans="2:45" ht="13.5" thickBot="1">
      <c r="B81" s="112"/>
      <c r="C81" s="116">
        <f>IF(C80&gt;0,IF(C80&gt;$AU$1,IF(C80&gt;$AU$2,IF(C80&gt;$AU$3,IF(C80&gt;$AU$4,$AV$5,$AV$4),$AV$3),$AV$2),$AV$1),IF(D80&gt;0,IF(D80&gt;$AU$1,IF(D80&gt;$AU$2,IF(D80&gt;$AU$3,IF(D80&gt;$AU$4,0,$AV$5-$AV$4),$AV$3),$AV$2),$AV$1),$AV$1))</f>
        <v>4.5</v>
      </c>
      <c r="D81" s="117">
        <f>$AV$5-C81</f>
        <v>4.5</v>
      </c>
      <c r="E81" s="118"/>
      <c r="G81" s="112"/>
      <c r="H81" s="116">
        <f>IF(H80&gt;0,IF(H80&gt;$AU$1,IF(H80&gt;$AU$2,IF(H80&gt;$AU$3,IF(H80&gt;$AU$4,$AV$5,$AV$4),$AV$3),$AV$2),$AV$1),IF(I80&gt;0,IF(I80&gt;$AU$1,IF(I80&gt;$AU$2,IF(I80&gt;$AU$3,IF(I80&gt;$AU$4,0,$AV$5-$AV$4),$AV$3),$AV$2),$AV$1),$AV$1))</f>
        <v>4.5</v>
      </c>
      <c r="I81" s="117">
        <f>$AV$5-H81</f>
        <v>4.5</v>
      </c>
      <c r="J81" s="118"/>
      <c r="L81" s="173"/>
      <c r="M81" s="116">
        <f>IF(M80&gt;0,IF(M80&gt;$AU$1,IF(M80&gt;$AU$2,IF(M80&gt;$AU$3,IF(M80&gt;$AU$4,$AV$5,$AV$4),$AV$3),$AV$2),$AV$1),IF(N80&gt;0,IF(N80&gt;$AU$1,IF(N80&gt;$AU$2,IF(N80&gt;$AU$3,IF(N80&gt;$AU$4,0,$AV$5-$AV$4),$AV$3),$AV$2),$AV$1),$AV$1))</f>
        <v>4.5</v>
      </c>
      <c r="N81" s="117">
        <f>$AV$5-M81</f>
        <v>4.5</v>
      </c>
      <c r="O81" s="174"/>
      <c r="Q81" s="173"/>
      <c r="R81" s="116">
        <f>IF(R80&gt;0,IF(R80&gt;$AU$1,IF(R80&gt;$AU$2,IF(R80&gt;$AU$3,IF(R80&gt;$AU$4,$AV$5,$AV$4),$AV$3),$AV$2),$AV$1),IF(S80&gt;0,IF(S80&gt;$AU$1,IF(S80&gt;$AU$2,IF(S80&gt;$AU$3,IF(S80&gt;$AU$4,0,$AV$5-$AV$4),$AV$3),$AV$2),$AV$1),$AV$1))</f>
        <v>4.5</v>
      </c>
      <c r="S81" s="117">
        <f>$AV$5-R81</f>
        <v>4.5</v>
      </c>
      <c r="T81" s="174"/>
      <c r="V81" s="173"/>
      <c r="W81" s="116">
        <f>IF(W80&gt;0,IF(W80&gt;$AU$1,IF(W80&gt;$AU$2,IF(W80&gt;$AU$3,IF(W80&gt;$AU$4,$AV$5,$AV$4),$AV$3),$AV$2),$AV$1),IF(X80&gt;0,IF(X80&gt;$AU$1,IF(X80&gt;$AU$2,IF(X80&gt;$AU$3,IF(X80&gt;$AU$4,0,$AV$5-$AV$4),$AV$3),$AV$2),$AV$1),$AV$1))</f>
        <v>4.5</v>
      </c>
      <c r="X81" s="117">
        <f>$AV$5-W81</f>
        <v>4.5</v>
      </c>
      <c r="Y81" s="174"/>
      <c r="AA81" s="173"/>
      <c r="AB81" s="116">
        <f>IF(AB80&gt;0,IF(AB80&gt;$AU$1,IF(AB80&gt;$AU$2,IF(AB80&gt;$AU$3,IF(AB80&gt;$AU$4,$AV$5,$AV$4),$AV$3),$AV$2),$AV$1),IF(AC80&gt;0,IF(AC80&gt;$AU$1,IF(AC80&gt;$AU$2,IF(AC80&gt;$AU$3,IF(AC80&gt;$AU$4,0,$AV$5-$AV$4),$AV$3),$AV$2),$AV$1),$AV$1))</f>
        <v>4.5</v>
      </c>
      <c r="AC81" s="117">
        <f>$AV$5-AB81</f>
        <v>4.5</v>
      </c>
      <c r="AD81" s="174"/>
      <c r="AF81" s="173"/>
      <c r="AG81" s="116">
        <f>IF(AG80&gt;0,IF(AG80&gt;$AU$1,IF(AG80&gt;$AU$2,IF(AG80&gt;$AU$3,IF(AG80&gt;$AU$4,$AV$5,$AV$4),$AV$3),$AV$2),$AV$1),IF(AH80&gt;0,IF(AH80&gt;$AU$1,IF(AH80&gt;$AU$2,IF(AH80&gt;$AU$3,IF(AH80&gt;$AU$4,0,$AV$5-$AV$4),$AV$3),$AV$2),$AV$1),$AV$1))</f>
        <v>4.5</v>
      </c>
      <c r="AH81" s="117">
        <f>$AV$5-AG81</f>
        <v>4.5</v>
      </c>
      <c r="AI81" s="174"/>
      <c r="AK81" s="173"/>
      <c r="AL81" s="116">
        <f>IF(AL80&gt;0,IF(AL80&gt;$AU$1,IF(AL80&gt;$AU$2,IF(AL80&gt;$AU$3,IF(AL80&gt;$AU$4,$AV$5,$AV$4),$AV$3),$AV$2),$AV$1),IF(AM80&gt;0,IF(AM80&gt;$AU$1,IF(AM80&gt;$AU$2,IF(AM80&gt;$AU$3,IF(AM80&gt;$AU$4,0,$AV$5-$AV$4),$AV$3),$AV$2),$AV$1),$AV$1))</f>
        <v>4.5</v>
      </c>
      <c r="AM81" s="117">
        <f>$AV$5-AL81</f>
        <v>4.5</v>
      </c>
      <c r="AN81" s="174"/>
      <c r="AP81" s="173"/>
      <c r="AQ81" s="116">
        <f>IF(AQ80&gt;0,IF(AQ80&gt;$AU$1,IF(AQ80&gt;$AU$2,IF(AQ80&gt;$AU$3,IF(AQ80&gt;$AU$4,$AV$5,$AV$4),$AV$3),$AV$2),$AV$1),IF(AR80&gt;0,IF(AR80&gt;$AU$1,IF(AR80&gt;$AU$2,IF(AR80&gt;$AU$3,IF(AR80&gt;$AU$4,0,$AV$5-$AV$4),$AV$3),$AV$2),$AV$1),$AV$1))</f>
        <v>4.5</v>
      </c>
      <c r="AR81" s="117">
        <f>$AV$5-AQ81</f>
        <v>4.5</v>
      </c>
      <c r="AS81" s="174"/>
    </row>
    <row r="82" spans="2:45" ht="12.75" hidden="1">
      <c r="B82" s="112"/>
      <c r="C82" s="119">
        <f>D4+D20+D36</f>
        <v>0</v>
      </c>
      <c r="D82" s="119">
        <f>C4+C20+C36</f>
        <v>0</v>
      </c>
      <c r="E82" s="120"/>
      <c r="G82" s="112"/>
      <c r="H82" s="119">
        <f>I4+I20+I36</f>
        <v>0</v>
      </c>
      <c r="I82" s="119">
        <f>H4+H20+H36</f>
        <v>0</v>
      </c>
      <c r="J82" s="120"/>
      <c r="L82" s="112"/>
      <c r="M82" s="119">
        <f>N4+N20+N36</f>
        <v>0</v>
      </c>
      <c r="N82" s="119">
        <f>M4+M20+M36</f>
        <v>0</v>
      </c>
      <c r="O82" s="120"/>
      <c r="Q82" s="112"/>
      <c r="R82" s="119">
        <f>S4+S20+S36</f>
        <v>0</v>
      </c>
      <c r="S82" s="119">
        <f>R4+R20+R36</f>
        <v>0</v>
      </c>
      <c r="T82" s="120"/>
      <c r="V82" s="112"/>
      <c r="W82" s="119">
        <f>X4+X20+X36</f>
        <v>0</v>
      </c>
      <c r="X82" s="119">
        <f>W4+W20+W36</f>
        <v>0</v>
      </c>
      <c r="Y82" s="120"/>
      <c r="AA82" s="112"/>
      <c r="AB82" s="119">
        <f>AC4+AC20+AC36</f>
        <v>0</v>
      </c>
      <c r="AC82" s="119">
        <f>AB4+AB20+AB36</f>
        <v>0</v>
      </c>
      <c r="AD82" s="120"/>
      <c r="AF82" s="112"/>
      <c r="AG82" s="119">
        <f>AH4+AH20+AH36</f>
        <v>0</v>
      </c>
      <c r="AH82" s="119">
        <f>AG4+AG20+AG36</f>
        <v>0</v>
      </c>
      <c r="AI82" s="120"/>
      <c r="AK82" s="112"/>
      <c r="AL82" s="119">
        <f>AM4+AM20+AM36</f>
        <v>0</v>
      </c>
      <c r="AM82" s="119">
        <f>AL4+AL20+AL36</f>
        <v>0</v>
      </c>
      <c r="AN82" s="120"/>
      <c r="AP82" s="112"/>
      <c r="AQ82" s="119">
        <f>AR4+AR20+AR36</f>
        <v>0</v>
      </c>
      <c r="AR82" s="119">
        <f>AQ4+AQ20+AQ36</f>
        <v>0</v>
      </c>
      <c r="AS82" s="120"/>
    </row>
    <row r="83" spans="2:45" ht="12.75" hidden="1">
      <c r="B83" s="110"/>
      <c r="C83" s="119">
        <f>D5+D21+D37</f>
        <v>0</v>
      </c>
      <c r="D83" s="119">
        <f>C5+C21+C37</f>
        <v>0</v>
      </c>
      <c r="E83" s="121"/>
      <c r="G83" s="110"/>
      <c r="H83" s="119">
        <f>I5+I21+I37</f>
        <v>0</v>
      </c>
      <c r="I83" s="119">
        <f>H5+H21+H37</f>
        <v>0</v>
      </c>
      <c r="J83" s="121"/>
      <c r="L83" s="110"/>
      <c r="M83" s="119">
        <f>N5+N21+N37</f>
        <v>0</v>
      </c>
      <c r="N83" s="119">
        <f>M5+M21+M37</f>
        <v>0</v>
      </c>
      <c r="O83" s="121"/>
      <c r="Q83" s="110"/>
      <c r="R83" s="119">
        <f>S5+S21+S37</f>
        <v>0</v>
      </c>
      <c r="S83" s="119">
        <f>R5+R21+R37</f>
        <v>0</v>
      </c>
      <c r="T83" s="121"/>
      <c r="V83" s="110"/>
      <c r="W83" s="119">
        <f>X5+X21+X37</f>
        <v>0</v>
      </c>
      <c r="X83" s="119">
        <f>W5+W21+W37</f>
        <v>0</v>
      </c>
      <c r="Y83" s="121"/>
      <c r="AA83" s="110"/>
      <c r="AB83" s="119">
        <f>AC5+AC21+AC37</f>
        <v>0</v>
      </c>
      <c r="AC83" s="119">
        <f>AB5+AB21+AB37</f>
        <v>0</v>
      </c>
      <c r="AD83" s="121"/>
      <c r="AF83" s="110"/>
      <c r="AG83" s="119">
        <f>AH5+AH21+AH37</f>
        <v>0</v>
      </c>
      <c r="AH83" s="119">
        <f>AG5+AG21+AG37</f>
        <v>0</v>
      </c>
      <c r="AI83" s="121"/>
      <c r="AK83" s="110"/>
      <c r="AL83" s="119">
        <f>AM5+AM21+AM37</f>
        <v>0</v>
      </c>
      <c r="AM83" s="119">
        <f>AL5+AL21+AL37</f>
        <v>0</v>
      </c>
      <c r="AN83" s="121"/>
      <c r="AP83" s="110"/>
      <c r="AQ83" s="119">
        <f>AR5+AR21+AR37</f>
        <v>0</v>
      </c>
      <c r="AR83" s="119">
        <f>AQ5+AQ21+AQ37</f>
        <v>0</v>
      </c>
      <c r="AS83" s="121"/>
    </row>
    <row r="84" spans="2:45" ht="12.75" hidden="1">
      <c r="B84" s="110"/>
      <c r="C84" s="119">
        <f>D6+D22+D38</f>
        <v>0</v>
      </c>
      <c r="D84" s="119">
        <f>C6+C22+C38</f>
        <v>0</v>
      </c>
      <c r="E84" s="121"/>
      <c r="G84" s="110"/>
      <c r="H84" s="119">
        <f>I6+I22+I38</f>
        <v>0</v>
      </c>
      <c r="I84" s="119">
        <f>H6+H22+H38</f>
        <v>0</v>
      </c>
      <c r="J84" s="121"/>
      <c r="L84" s="110"/>
      <c r="M84" s="119">
        <f>N6+N22+N38</f>
        <v>0</v>
      </c>
      <c r="N84" s="119">
        <f>M6+M22+M38</f>
        <v>0</v>
      </c>
      <c r="O84" s="121"/>
      <c r="Q84" s="110"/>
      <c r="R84" s="119">
        <f>S6+S22+S38</f>
        <v>0</v>
      </c>
      <c r="S84" s="119">
        <f>R6+R22+R38</f>
        <v>0</v>
      </c>
      <c r="T84" s="121"/>
      <c r="V84" s="110"/>
      <c r="W84" s="119">
        <f>X6+X22+X38</f>
        <v>0</v>
      </c>
      <c r="X84" s="119">
        <f>W6+W22+W38</f>
        <v>0</v>
      </c>
      <c r="Y84" s="121"/>
      <c r="AA84" s="110"/>
      <c r="AB84" s="119">
        <f>AC6+AC22+AC38</f>
        <v>0</v>
      </c>
      <c r="AC84" s="119">
        <f>AB6+AB22+AB38</f>
        <v>0</v>
      </c>
      <c r="AD84" s="121"/>
      <c r="AF84" s="110"/>
      <c r="AG84" s="119">
        <f>AH6+AH22+AH38</f>
        <v>0</v>
      </c>
      <c r="AH84" s="119">
        <f>AG6+AG22+AG38</f>
        <v>0</v>
      </c>
      <c r="AI84" s="121"/>
      <c r="AK84" s="110"/>
      <c r="AL84" s="119">
        <f>AM6+AM22+AM38</f>
        <v>0</v>
      </c>
      <c r="AM84" s="119">
        <f>AL6+AL22+AL38</f>
        <v>0</v>
      </c>
      <c r="AN84" s="121"/>
      <c r="AP84" s="110"/>
      <c r="AQ84" s="119">
        <f>AR6+AR22+AR38</f>
        <v>0</v>
      </c>
      <c r="AR84" s="119">
        <f>AQ6+AQ22+AQ38</f>
        <v>0</v>
      </c>
      <c r="AS84" s="121"/>
    </row>
    <row r="85" spans="2:45" ht="13.5" hidden="1" thickBot="1">
      <c r="B85" s="122"/>
      <c r="C85" s="123">
        <f>3*(C7+C23+C39)</f>
        <v>0</v>
      </c>
      <c r="D85" s="123">
        <f>3*(D7+D23+D39)</f>
        <v>0</v>
      </c>
      <c r="E85" s="124"/>
      <c r="G85" s="122"/>
      <c r="H85" s="123">
        <f>3*(H7+H23+H39)</f>
        <v>0</v>
      </c>
      <c r="I85" s="123">
        <f>3*(I7+I23+I39)</f>
        <v>0</v>
      </c>
      <c r="J85" s="124"/>
      <c r="L85" s="122"/>
      <c r="M85" s="123">
        <f>3*(M7+M23+M39)</f>
        <v>0</v>
      </c>
      <c r="N85" s="123">
        <f>3*(N7+N23+N39)</f>
        <v>0</v>
      </c>
      <c r="O85" s="124"/>
      <c r="Q85" s="122"/>
      <c r="R85" s="123">
        <f>3*(R7+R23+R39)</f>
        <v>0</v>
      </c>
      <c r="S85" s="123">
        <f>3*(S7+S23+S39)</f>
        <v>0</v>
      </c>
      <c r="T85" s="124"/>
      <c r="V85" s="122"/>
      <c r="W85" s="123">
        <f>3*(W7+W23+W39)</f>
        <v>0</v>
      </c>
      <c r="X85" s="123">
        <f>3*(X7+X23+X39)</f>
        <v>0</v>
      </c>
      <c r="Y85" s="124"/>
      <c r="AA85" s="122"/>
      <c r="AB85" s="123">
        <f>3*(AB7+AB23+AB39)</f>
        <v>0</v>
      </c>
      <c r="AC85" s="123">
        <f>3*(AC7+AC23+AC39)</f>
        <v>0</v>
      </c>
      <c r="AD85" s="124"/>
      <c r="AF85" s="122"/>
      <c r="AG85" s="123">
        <f>3*(AG7+AG23+AG39)</f>
        <v>0</v>
      </c>
      <c r="AH85" s="123">
        <f>3*(AH7+AH23+AH39)</f>
        <v>0</v>
      </c>
      <c r="AI85" s="124"/>
      <c r="AK85" s="122"/>
      <c r="AL85" s="123">
        <f>3*(AL7+AL23+AL39)</f>
        <v>0</v>
      </c>
      <c r="AM85" s="123">
        <f>3*(AM7+AM23+AM39)</f>
        <v>0</v>
      </c>
      <c r="AN85" s="124"/>
      <c r="AP85" s="122"/>
      <c r="AQ85" s="123">
        <f>3*(AQ7+AQ23+AQ39)</f>
        <v>0</v>
      </c>
      <c r="AR85" s="123">
        <f>3*(AR7+AR23+AR39)</f>
        <v>0</v>
      </c>
      <c r="AS85" s="124"/>
    </row>
  </sheetData>
  <mergeCells count="45">
    <mergeCell ref="AQ79:AR79"/>
    <mergeCell ref="W79:X79"/>
    <mergeCell ref="AB79:AC79"/>
    <mergeCell ref="AG79:AH79"/>
    <mergeCell ref="AL79:AM79"/>
    <mergeCell ref="AQ61:AR61"/>
    <mergeCell ref="W70:X70"/>
    <mergeCell ref="AB70:AC70"/>
    <mergeCell ref="AG70:AH70"/>
    <mergeCell ref="AL70:AM70"/>
    <mergeCell ref="AQ70:AR70"/>
    <mergeCell ref="C79:D79"/>
    <mergeCell ref="H79:I79"/>
    <mergeCell ref="M61:N61"/>
    <mergeCell ref="R61:S61"/>
    <mergeCell ref="M70:N70"/>
    <mergeCell ref="M79:N79"/>
    <mergeCell ref="R70:S70"/>
    <mergeCell ref="R79:S79"/>
    <mergeCell ref="C61:D61"/>
    <mergeCell ref="C70:D70"/>
    <mergeCell ref="AL52:AM52"/>
    <mergeCell ref="AQ52:AR52"/>
    <mergeCell ref="H61:I61"/>
    <mergeCell ref="W61:X61"/>
    <mergeCell ref="AB61:AC61"/>
    <mergeCell ref="AG61:AH61"/>
    <mergeCell ref="AL61:AM61"/>
    <mergeCell ref="R52:S52"/>
    <mergeCell ref="W52:X52"/>
    <mergeCell ref="AB52:AC52"/>
    <mergeCell ref="AG52:AH52"/>
    <mergeCell ref="C52:D52"/>
    <mergeCell ref="H52:I52"/>
    <mergeCell ref="M52:N52"/>
    <mergeCell ref="H70:I70"/>
    <mergeCell ref="C1:D1"/>
    <mergeCell ref="H1:I1"/>
    <mergeCell ref="M1:N1"/>
    <mergeCell ref="R1:S1"/>
    <mergeCell ref="AL1:AM1"/>
    <mergeCell ref="AQ1:AR1"/>
    <mergeCell ref="W1:X1"/>
    <mergeCell ref="AB1:AC1"/>
    <mergeCell ref="AG1:AH1"/>
  </mergeCells>
  <printOptions horizontalCentered="1" verticalCentered="1"/>
  <pageMargins left="1.2598425196850394" right="0.8661417322834646" top="0.65" bottom="0.5511811023622047" header="0.5118110236220472" footer="0.35433070866141736"/>
  <pageSetup fitToWidth="2" fitToHeight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Woźniak</dc:creator>
  <cp:keywords/>
  <dc:description/>
  <cp:lastModifiedBy>Janusz Woźniak</cp:lastModifiedBy>
  <cp:lastPrinted>2011-04-16T08:47:17Z</cp:lastPrinted>
  <dcterms:created xsi:type="dcterms:W3CDTF">2006-10-28T07:23:33Z</dcterms:created>
  <dcterms:modified xsi:type="dcterms:W3CDTF">2011-04-16T08:47:35Z</dcterms:modified>
  <cp:category/>
  <cp:version/>
  <cp:contentType/>
  <cp:contentStatus/>
</cp:coreProperties>
</file>